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Kval/"/>
    </mc:Choice>
  </mc:AlternateContent>
  <xr:revisionPtr revIDLastSave="29" documentId="8_{A8A2FDD5-8C7C-4854-9DCC-0169B36D985C}" xr6:coauthVersionLast="47" xr6:coauthVersionMax="47" xr10:uidLastSave="{5C7A312C-6BF2-4A63-909B-2C0A3E2AD08D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<sst xmlns="http://schemas.openxmlformats.org/spreadsheetml/2006/main" count="451" uniqueCount="171">
  <si>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</si>
  <si>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</si>
  <si>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</si>
  <si>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</si>
  <si>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</si>
  <si>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</si>
  <si>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</si>
  <si>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</si>
  <si>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</si>
  <si>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</si>
  <si>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</si>
  <si>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</si>
  <si>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</si>
  <si>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</si>
  <si>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</si>
  <si>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</si>
  <si>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</si>
  <si>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</si>
  <si>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</si>
  <si>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</si>
  <si>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</si>
  <si>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</si>
  <si>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</si>
  <si>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</si>
  <si>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</si>
  <si>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</si>
  <si>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</si>
  <si>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</si>
  <si>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</si>
  <si>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</si>
  <si>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</si>
  <si>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</si>
  <si>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</si>
  <si>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</si>
  <si>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</si>
  <si>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</si>
  <si>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</si>
  <si>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</si>
  <si>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</si>
  <si>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</si>
  <si>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</si>
  <si>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</si>
  <si>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</si>
  <si>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</si>
  <si>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</si>
  <si>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</si>
  <si>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</si>
  <si>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</si>
  <si>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</si>
  <si>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</si>
  <si>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</si>
  <si>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</si>
  <si>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</si>
  <si>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</si>
  <si>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</si>
  <si>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</si>
  <si>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</si>
  <si>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</si>
  <si>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</si>
  <si>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</si>
  <si>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</si>
  <si>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</si>
  <si>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</si>
  <si>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</si>
  <si>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</si>
  <si>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</si>
  <si>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</si>
  <si>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</si>
  <si>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</si>
  <si>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</si>
  <si>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</si>
  <si>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</si>
  <si>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</si>
  <si>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</si>
  <si>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</si>
  <si>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</si>
  <si>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</si>
  <si>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</si>
  <si>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</si>
  <si>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</si>
  <si>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</si>
  <si>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</si>
  <si>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</si>
  <si>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</si>
  <si>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</si>
  <si>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</si>
  <si>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</si>
  <si>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</si>
  <si>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</si>
  <si>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</si>
  <si>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</si>
  <si>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</si>
  <si>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</si>
  <si>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</si>
  <si>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</si>
  <si>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</si>
  <si>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</si>
  <si>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</si>
  <si>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</si>
  <si>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</si>
  <si>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</si>
  <si>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</si>
  <si>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</si>
  <si>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</si>
  <si>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</si>
  <si>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</si>
  <si>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</si>
  <si>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</si>
  <si>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</si>
  <si>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</si>
  <si>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</si>
  <si>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</si>
  <si>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</si>
  <si>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</si>
  <si>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</si>
  <si>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</si>
  <si>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</si>
  <si>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</si>
  <si>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</si>
  <si>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</si>
  <si>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</si>
  <si>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</si>
  <si>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</si>
  <si>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</si>
  <si>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</si>
  <si>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</si>
  <si>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</si>
  <si>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</si>
  <si>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</si>
  <si>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</si>
  <si>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</si>
  <si>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</si>
  <si>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</si>
  <si>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</si>
  <si>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</si>
  <si>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</si>
  <si>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</si>
  <si>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</si>
  <si>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</si>
  <si>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</si>
  <si>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</si>
  <si>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</si>
  <si>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</si>
  <si>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</si>
  <si>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</si>
  <si>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</si>
  <si>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</si>
  <si>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</si>
  <si>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</si>
  <si>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</si>
  <si>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</si>
  <si>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</si>
  <si>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</si>
  <si>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</si>
  <si>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</si>
  <si>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</si>
  <si>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</si>
  <si>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</si>
  <si>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</si>
  <si>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</si>
  <si>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</si>
  <si>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</si>
  <si>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</si>
  <si>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</si>
  <si>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</si>
  <si>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</si>
  <si>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</si>
  <si>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</si>
  <si>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</si>
  <si>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Kval Div1 - Div 3 2023</t>
  </si>
  <si>
    <t>KvalDiv1-3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</si>
</sst>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5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5</c:v>
                </c:pt>
                <c:pt idx="1">
                  <c:v>9</c:v>
                </c:pt>
                <c:pt idx="2">
                  <c:v>9</c:v>
                </c:pt>
                <c:pt idx="3">
                  <c:v>21</c:v>
                </c:pt>
                <c:pt idx="4">
                  <c:v>21</c:v>
                </c:pt>
                <c:pt idx="5">
                  <c:v>35</c:v>
                </c:pt>
                <c:pt idx="6">
                  <c:v>56</c:v>
                </c:pt>
                <c:pt idx="7">
                  <c:v>71</c:v>
                </c:pt>
                <c:pt idx="8">
                  <c:v>84</c:v>
                </c:pt>
                <c:pt idx="9">
                  <c:v>98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98</c:v>
                </c:pt>
                <c:pt idx="30">
                  <c:v>84</c:v>
                </c:pt>
                <c:pt idx="31">
                  <c:v>71</c:v>
                </c:pt>
                <c:pt idx="32">
                  <c:v>56</c:v>
                </c:pt>
                <c:pt idx="33">
                  <c:v>35</c:v>
                </c:pt>
                <c:pt idx="34">
                  <c:v>21</c:v>
                </c:pt>
                <c:pt idx="35">
                  <c:v>21</c:v>
                </c:pt>
                <c:pt idx="36">
                  <c:v>9</c:v>
                </c:pt>
                <c:pt idx="37">
                  <c:v>9</c:v>
                </c:pt>
                <c:pt idx="3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7</c:v>
                </c:pt>
                <c:pt idx="2">
                  <c:v>7</c:v>
                </c:pt>
                <c:pt idx="3">
                  <c:v>17</c:v>
                </c:pt>
                <c:pt idx="4">
                  <c:v>17</c:v>
                </c:pt>
                <c:pt idx="5">
                  <c:v>28</c:v>
                </c:pt>
                <c:pt idx="6">
                  <c:v>46</c:v>
                </c:pt>
                <c:pt idx="7">
                  <c:v>57</c:v>
                </c:pt>
                <c:pt idx="8">
                  <c:v>68</c:v>
                </c:pt>
                <c:pt idx="9">
                  <c:v>80</c:v>
                </c:pt>
                <c:pt idx="10">
                  <c:v>95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95</c:v>
                </c:pt>
                <c:pt idx="29">
                  <c:v>80</c:v>
                </c:pt>
                <c:pt idx="30">
                  <c:v>68</c:v>
                </c:pt>
                <c:pt idx="31">
                  <c:v>57</c:v>
                </c:pt>
                <c:pt idx="32">
                  <c:v>46</c:v>
                </c:pt>
                <c:pt idx="33">
                  <c:v>28</c:v>
                </c:pt>
                <c:pt idx="34">
                  <c:v>17</c:v>
                </c:pt>
                <c:pt idx="35">
                  <c:v>17</c:v>
                </c:pt>
                <c:pt idx="36">
                  <c:v>7</c:v>
                </c:pt>
                <c:pt idx="37">
                  <c:v>7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13</c:v>
                </c:pt>
                <c:pt idx="4">
                  <c:v>13</c:v>
                </c:pt>
                <c:pt idx="5">
                  <c:v>22</c:v>
                </c:pt>
                <c:pt idx="6">
                  <c:v>35</c:v>
                </c:pt>
                <c:pt idx="7">
                  <c:v>44</c:v>
                </c:pt>
                <c:pt idx="8">
                  <c:v>52</c:v>
                </c:pt>
                <c:pt idx="9">
                  <c:v>61</c:v>
                </c:pt>
                <c:pt idx="10">
                  <c:v>74</c:v>
                </c:pt>
                <c:pt idx="11">
                  <c:v>91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91</c:v>
                </c:pt>
                <c:pt idx="28">
                  <c:v>74</c:v>
                </c:pt>
                <c:pt idx="29">
                  <c:v>61</c:v>
                </c:pt>
                <c:pt idx="30">
                  <c:v>52</c:v>
                </c:pt>
                <c:pt idx="31">
                  <c:v>44</c:v>
                </c:pt>
                <c:pt idx="32">
                  <c:v>35</c:v>
                </c:pt>
                <c:pt idx="33">
                  <c:v>22</c:v>
                </c:pt>
                <c:pt idx="34">
                  <c:v>13</c:v>
                </c:pt>
                <c:pt idx="35">
                  <c:v>13</c:v>
                </c:pt>
                <c:pt idx="36">
                  <c:v>4</c:v>
                </c:pt>
                <c:pt idx="37">
                  <c:v>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9</c:v>
                </c:pt>
                <c:pt idx="5">
                  <c:v>15</c:v>
                </c:pt>
                <c:pt idx="6">
                  <c:v>24</c:v>
                </c:pt>
                <c:pt idx="7">
                  <c:v>30</c:v>
                </c:pt>
                <c:pt idx="8">
                  <c:v>36</c:v>
                </c:pt>
                <c:pt idx="9">
                  <c:v>42</c:v>
                </c:pt>
                <c:pt idx="10">
                  <c:v>50</c:v>
                </c:pt>
                <c:pt idx="11">
                  <c:v>62</c:v>
                </c:pt>
                <c:pt idx="12">
                  <c:v>69</c:v>
                </c:pt>
                <c:pt idx="13">
                  <c:v>69</c:v>
                </c:pt>
                <c:pt idx="14">
                  <c:v>69</c:v>
                </c:pt>
                <c:pt idx="15">
                  <c:v>69</c:v>
                </c:pt>
                <c:pt idx="16">
                  <c:v>69</c:v>
                </c:pt>
                <c:pt idx="17">
                  <c:v>69</c:v>
                </c:pt>
                <c:pt idx="18">
                  <c:v>69</c:v>
                </c:pt>
                <c:pt idx="19">
                  <c:v>69</c:v>
                </c:pt>
                <c:pt idx="20">
                  <c:v>69</c:v>
                </c:pt>
                <c:pt idx="21">
                  <c:v>69</c:v>
                </c:pt>
                <c:pt idx="22">
                  <c:v>69</c:v>
                </c:pt>
                <c:pt idx="23">
                  <c:v>69</c:v>
                </c:pt>
                <c:pt idx="24">
                  <c:v>69</c:v>
                </c:pt>
                <c:pt idx="25">
                  <c:v>69</c:v>
                </c:pt>
                <c:pt idx="26">
                  <c:v>69</c:v>
                </c:pt>
                <c:pt idx="27">
                  <c:v>62</c:v>
                </c:pt>
                <c:pt idx="28">
                  <c:v>50</c:v>
                </c:pt>
                <c:pt idx="29">
                  <c:v>42</c:v>
                </c:pt>
                <c:pt idx="30">
                  <c:v>36</c:v>
                </c:pt>
                <c:pt idx="31">
                  <c:v>30</c:v>
                </c:pt>
                <c:pt idx="32">
                  <c:v>24</c:v>
                </c:pt>
                <c:pt idx="33">
                  <c:v>15</c:v>
                </c:pt>
                <c:pt idx="34">
                  <c:v>9</c:v>
                </c:pt>
                <c:pt idx="35">
                  <c:v>9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5</c:v>
                </c:pt>
                <c:pt idx="5">
                  <c:v>8</c:v>
                </c:pt>
                <c:pt idx="6">
                  <c:v>13</c:v>
                </c:pt>
                <c:pt idx="7">
                  <c:v>17</c:v>
                </c:pt>
                <c:pt idx="8">
                  <c:v>20</c:v>
                </c:pt>
                <c:pt idx="9">
                  <c:v>24</c:v>
                </c:pt>
                <c:pt idx="10">
                  <c:v>28</c:v>
                </c:pt>
                <c:pt idx="11">
                  <c:v>33</c:v>
                </c:pt>
                <c:pt idx="12">
                  <c:v>36</c:v>
                </c:pt>
                <c:pt idx="13">
                  <c:v>36</c:v>
                </c:pt>
                <c:pt idx="14">
                  <c:v>36</c:v>
                </c:pt>
                <c:pt idx="15">
                  <c:v>36</c:v>
                </c:pt>
                <c:pt idx="16">
                  <c:v>36</c:v>
                </c:pt>
                <c:pt idx="17">
                  <c:v>36</c:v>
                </c:pt>
                <c:pt idx="18">
                  <c:v>36</c:v>
                </c:pt>
                <c:pt idx="19">
                  <c:v>36</c:v>
                </c:pt>
                <c:pt idx="20">
                  <c:v>36</c:v>
                </c:pt>
                <c:pt idx="21">
                  <c:v>36</c:v>
                </c:pt>
                <c:pt idx="22">
                  <c:v>36</c:v>
                </c:pt>
                <c:pt idx="23">
                  <c:v>36</c:v>
                </c:pt>
                <c:pt idx="24">
                  <c:v>36</c:v>
                </c:pt>
                <c:pt idx="25">
                  <c:v>36</c:v>
                </c:pt>
                <c:pt idx="26">
                  <c:v>36</c:v>
                </c:pt>
                <c:pt idx="27">
                  <c:v>33</c:v>
                </c:pt>
                <c:pt idx="28">
                  <c:v>28</c:v>
                </c:pt>
                <c:pt idx="29">
                  <c:v>24</c:v>
                </c:pt>
                <c:pt idx="30">
                  <c:v>20</c:v>
                </c:pt>
                <c:pt idx="31">
                  <c:v>17</c:v>
                </c:pt>
                <c:pt idx="32">
                  <c:v>13</c:v>
                </c:pt>
                <c:pt idx="33">
                  <c:v>8</c:v>
                </c:pt>
                <c:pt idx="34">
                  <c:v>5</c:v>
                </c:pt>
                <c:pt idx="35">
                  <c:v>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1.0479041916167666E-2</c:v>
                </c:pt>
                <c:pt idx="1">
                  <c:v>5.239520958083832E-2</c:v>
                </c:pt>
                <c:pt idx="2">
                  <c:v>5.239520958083832E-2</c:v>
                </c:pt>
                <c:pt idx="3">
                  <c:v>0.14922155688622757</c:v>
                </c:pt>
                <c:pt idx="4">
                  <c:v>0.14922155688622757</c:v>
                </c:pt>
                <c:pt idx="5">
                  <c:v>0.24814371257485029</c:v>
                </c:pt>
                <c:pt idx="6">
                  <c:v>0.39946107784431134</c:v>
                </c:pt>
                <c:pt idx="7">
                  <c:v>0.50257485029940119</c:v>
                </c:pt>
                <c:pt idx="8">
                  <c:v>0.59688622754491028</c:v>
                </c:pt>
                <c:pt idx="9">
                  <c:v>0.70000000000000007</c:v>
                </c:pt>
                <c:pt idx="10">
                  <c:v>0.80017964071856285</c:v>
                </c:pt>
                <c:pt idx="11">
                  <c:v>0.89910179640718557</c:v>
                </c:pt>
                <c:pt idx="12">
                  <c:v>0.94856287425149699</c:v>
                </c:pt>
                <c:pt idx="13">
                  <c:v>0.94856287425149699</c:v>
                </c:pt>
                <c:pt idx="14">
                  <c:v>0.94856287425149699</c:v>
                </c:pt>
                <c:pt idx="15">
                  <c:v>0.94856287425149699</c:v>
                </c:pt>
                <c:pt idx="16">
                  <c:v>0.94856287425149699</c:v>
                </c:pt>
                <c:pt idx="17">
                  <c:v>0.94856287425149699</c:v>
                </c:pt>
                <c:pt idx="18">
                  <c:v>0.94856287425149699</c:v>
                </c:pt>
                <c:pt idx="19">
                  <c:v>0.94856287425149699</c:v>
                </c:pt>
                <c:pt idx="20">
                  <c:v>0.94856287425149699</c:v>
                </c:pt>
                <c:pt idx="21">
                  <c:v>0.94856287425149699</c:v>
                </c:pt>
                <c:pt idx="22">
                  <c:v>0.94856287425149699</c:v>
                </c:pt>
                <c:pt idx="23">
                  <c:v>0.94856287425149699</c:v>
                </c:pt>
                <c:pt idx="24">
                  <c:v>0.94856287425149699</c:v>
                </c:pt>
                <c:pt idx="25">
                  <c:v>0.94856287425149699</c:v>
                </c:pt>
                <c:pt idx="26">
                  <c:v>0.94856287425149699</c:v>
                </c:pt>
                <c:pt idx="27">
                  <c:v>0.89910179640718557</c:v>
                </c:pt>
                <c:pt idx="28">
                  <c:v>0.80017964071856285</c:v>
                </c:pt>
                <c:pt idx="29">
                  <c:v>0.70000000000000007</c:v>
                </c:pt>
                <c:pt idx="30">
                  <c:v>0.59688622754491028</c:v>
                </c:pt>
                <c:pt idx="31">
                  <c:v>0.50257485029940119</c:v>
                </c:pt>
                <c:pt idx="32">
                  <c:v>0.39946107784431134</c:v>
                </c:pt>
                <c:pt idx="33">
                  <c:v>0.24814371257485029</c:v>
                </c:pt>
                <c:pt idx="34">
                  <c:v>0.14922155688622757</c:v>
                </c:pt>
                <c:pt idx="35">
                  <c:v>0.14922155688622757</c:v>
                </c:pt>
                <c:pt idx="36">
                  <c:v>5.239520958083832E-2</c:v>
                </c:pt>
                <c:pt idx="37">
                  <c:v>5.239520958083832E-2</c:v>
                </c:pt>
                <c:pt idx="38">
                  <c:v>1.0479041916167666E-2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zoomScale="55" zoomScaleNormal="55" workbookViewId="0">
      <selection activeCell="C30" sqref="C30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45022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CHALLENGE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MEDIUM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23.348562874251495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5</v>
      </c>
      <c r="H21" s="250"/>
      <c r="I21" s="251"/>
      <c r="J21" s="133"/>
      <c r="K21" s="249">
        <v>10</v>
      </c>
      <c r="L21" s="250"/>
      <c r="M21" s="251"/>
      <c r="N21" s="133"/>
      <c r="O21" s="249">
        <v>16</v>
      </c>
      <c r="P21" s="250"/>
      <c r="Q21" s="251"/>
      <c r="R21" s="133"/>
      <c r="S21" s="249">
        <v>23</v>
      </c>
      <c r="T21" s="250"/>
      <c r="U21" s="251"/>
      <c r="V21" s="133"/>
      <c r="W21" s="249">
        <v>28</v>
      </c>
      <c r="X21" s="250"/>
      <c r="Y21" s="251"/>
      <c r="Z21" s="133"/>
      <c r="AA21" s="249">
        <v>38</v>
      </c>
      <c r="AB21" s="250"/>
      <c r="AC21" s="251"/>
      <c r="AD21" s="133"/>
      <c r="AE21" s="249"/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3.5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4.3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5.7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5.7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5.8</v>
      </c>
      <c r="X23" s="167" t="s">
        <v>55</v>
      </c>
      <c r="Y23" s="93">
        <f>IF(W23="","",1)</f>
        <v>1</v>
      </c>
      <c r="Z23" s="97"/>
      <c r="AA23" s="99" t="str">
        <f>IF('Ratio Detail'!J10="", "", 'Ratio Detail'!J10)</f>
        <v/>
      </c>
      <c r="AB23" s="167" t="s">
        <v>55</v>
      </c>
      <c r="AC23" s="93" t="str">
        <f>IF(AA23="","",1)</f>
        <v/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4.750209907640639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3.5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4.3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5.7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5.7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5.8</v>
      </c>
      <c r="X24" s="167" t="s">
        <v>55</v>
      </c>
      <c r="Y24" s="93">
        <f>IF(W24="","",1)</f>
        <v>1</v>
      </c>
      <c r="Z24" s="166"/>
      <c r="AA24" s="99" t="str">
        <f>'Ratio Detail'!J11</f>
        <v/>
      </c>
      <c r="AB24" s="167" t="s">
        <v>55</v>
      </c>
      <c r="AC24" s="93" t="str">
        <f>IF(AA24="","",1)</f>
        <v/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4.750209907640639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5.6964071856287424</v>
      </c>
      <c r="H25" s="253"/>
      <c r="I25" s="254"/>
      <c r="J25" s="94"/>
      <c r="K25" s="252">
        <f>IF(K21="","",Sheet1!AQ13)</f>
        <v>5.3317365269461092</v>
      </c>
      <c r="L25" s="253"/>
      <c r="M25" s="254"/>
      <c r="N25" s="94"/>
      <c r="O25" s="252">
        <f>IF(O21="","",Sheet1!AQ14)</f>
        <v>5.8498203592814368</v>
      </c>
      <c r="P25" s="253"/>
      <c r="Q25" s="254"/>
      <c r="R25" s="94"/>
      <c r="S25" s="252">
        <f>IF(S21="","",Sheet1!AQ15)</f>
        <v>4.6975449101796398</v>
      </c>
      <c r="T25" s="253"/>
      <c r="U25" s="254"/>
      <c r="V25" s="94"/>
      <c r="W25" s="252">
        <f>IF(W21="","",Sheet1!AQ16)</f>
        <v>1.7730538922155694</v>
      </c>
      <c r="X25" s="253"/>
      <c r="Y25" s="254"/>
      <c r="Z25" s="94"/>
      <c r="AA25" s="252">
        <f>IF(AA21="","",Sheet1!AQ17)</f>
        <v>0</v>
      </c>
      <c r="AB25" s="253"/>
      <c r="AC25" s="254"/>
      <c r="AD25" s="94"/>
      <c r="AE25" s="252" t="str">
        <f>IF(AE21="","",Sheet1!AQ18)</f>
        <v/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5</v>
      </c>
      <c r="D29" s="152">
        <v>9</v>
      </c>
      <c r="E29" s="152">
        <v>9</v>
      </c>
      <c r="F29" s="152">
        <v>21</v>
      </c>
      <c r="G29" s="152">
        <v>21</v>
      </c>
      <c r="H29" s="152">
        <v>35</v>
      </c>
      <c r="I29" s="152">
        <v>56</v>
      </c>
      <c r="J29" s="152">
        <v>71</v>
      </c>
      <c r="K29" s="152">
        <v>84</v>
      </c>
      <c r="L29" s="152">
        <v>98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98</v>
      </c>
      <c r="AG29" s="152">
        <v>84</v>
      </c>
      <c r="AH29" s="152">
        <v>71</v>
      </c>
      <c r="AI29" s="152">
        <v>56</v>
      </c>
      <c r="AJ29" s="152">
        <v>35</v>
      </c>
      <c r="AK29" s="152">
        <v>21</v>
      </c>
      <c r="AL29" s="152">
        <v>21</v>
      </c>
      <c r="AM29" s="152">
        <v>9</v>
      </c>
      <c r="AN29" s="152">
        <v>9</v>
      </c>
      <c r="AO29" s="153">
        <v>5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7</v>
      </c>
      <c r="E30" s="155">
        <v>7</v>
      </c>
      <c r="F30" s="155">
        <v>17</v>
      </c>
      <c r="G30" s="155">
        <v>17</v>
      </c>
      <c r="H30" s="155">
        <v>28</v>
      </c>
      <c r="I30" s="155">
        <v>46</v>
      </c>
      <c r="J30" s="155">
        <v>57</v>
      </c>
      <c r="K30" s="155">
        <v>68</v>
      </c>
      <c r="L30" s="155">
        <v>80</v>
      </c>
      <c r="M30" s="155">
        <v>95</v>
      </c>
      <c r="N30" s="155">
        <v>100</v>
      </c>
      <c r="O30" s="155">
        <v>100</v>
      </c>
      <c r="P30" s="155">
        <v>100</v>
      </c>
      <c r="Q30" s="155">
        <v>100</v>
      </c>
      <c r="R30" s="155">
        <v>100</v>
      </c>
      <c r="S30" s="155">
        <v>100</v>
      </c>
      <c r="T30" s="155">
        <v>100</v>
      </c>
      <c r="U30" s="155">
        <v>100</v>
      </c>
      <c r="V30" s="155">
        <v>100</v>
      </c>
      <c r="W30" s="155">
        <v>100</v>
      </c>
      <c r="X30" s="155">
        <v>100</v>
      </c>
      <c r="Y30" s="155">
        <v>100</v>
      </c>
      <c r="Z30" s="155">
        <v>100</v>
      </c>
      <c r="AA30" s="155">
        <v>100</v>
      </c>
      <c r="AB30" s="155">
        <v>100</v>
      </c>
      <c r="AC30" s="155">
        <v>100</v>
      </c>
      <c r="AD30" s="155">
        <v>100</v>
      </c>
      <c r="AE30" s="155">
        <v>95</v>
      </c>
      <c r="AF30" s="155">
        <v>80</v>
      </c>
      <c r="AG30" s="155">
        <v>68</v>
      </c>
      <c r="AH30" s="155">
        <v>57</v>
      </c>
      <c r="AI30" s="155">
        <v>46</v>
      </c>
      <c r="AJ30" s="155">
        <v>28</v>
      </c>
      <c r="AK30" s="155">
        <v>17</v>
      </c>
      <c r="AL30" s="155">
        <v>17</v>
      </c>
      <c r="AM30" s="155">
        <v>7</v>
      </c>
      <c r="AN30" s="155">
        <v>7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4</v>
      </c>
      <c r="E31" s="155">
        <v>4</v>
      </c>
      <c r="F31" s="155">
        <v>13</v>
      </c>
      <c r="G31" s="155">
        <v>13</v>
      </c>
      <c r="H31" s="155">
        <v>22</v>
      </c>
      <c r="I31" s="155">
        <v>35</v>
      </c>
      <c r="J31" s="155">
        <v>44</v>
      </c>
      <c r="K31" s="155">
        <v>52</v>
      </c>
      <c r="L31" s="155">
        <v>61</v>
      </c>
      <c r="M31" s="155">
        <v>74</v>
      </c>
      <c r="N31" s="155">
        <v>91</v>
      </c>
      <c r="O31" s="155">
        <v>100</v>
      </c>
      <c r="P31" s="155">
        <v>100</v>
      </c>
      <c r="Q31" s="155">
        <v>100</v>
      </c>
      <c r="R31" s="155">
        <v>100</v>
      </c>
      <c r="S31" s="155">
        <v>100</v>
      </c>
      <c r="T31" s="155">
        <v>100</v>
      </c>
      <c r="U31" s="155">
        <v>100</v>
      </c>
      <c r="V31" s="155">
        <v>100</v>
      </c>
      <c r="W31" s="155">
        <v>100</v>
      </c>
      <c r="X31" s="155">
        <v>100</v>
      </c>
      <c r="Y31" s="155">
        <v>100</v>
      </c>
      <c r="Z31" s="155">
        <v>100</v>
      </c>
      <c r="AA31" s="155">
        <v>100</v>
      </c>
      <c r="AB31" s="155">
        <v>100</v>
      </c>
      <c r="AC31" s="155">
        <v>100</v>
      </c>
      <c r="AD31" s="155">
        <v>91</v>
      </c>
      <c r="AE31" s="155">
        <v>74</v>
      </c>
      <c r="AF31" s="155">
        <v>61</v>
      </c>
      <c r="AG31" s="155">
        <v>52</v>
      </c>
      <c r="AH31" s="155">
        <v>44</v>
      </c>
      <c r="AI31" s="155">
        <v>35</v>
      </c>
      <c r="AJ31" s="155">
        <v>22</v>
      </c>
      <c r="AK31" s="155">
        <v>13</v>
      </c>
      <c r="AL31" s="155">
        <v>13</v>
      </c>
      <c r="AM31" s="155">
        <v>4</v>
      </c>
      <c r="AN31" s="155">
        <v>4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3</v>
      </c>
      <c r="E32" s="155">
        <v>3</v>
      </c>
      <c r="F32" s="155">
        <v>9</v>
      </c>
      <c r="G32" s="155">
        <v>9</v>
      </c>
      <c r="H32" s="155">
        <v>15</v>
      </c>
      <c r="I32" s="155">
        <v>24</v>
      </c>
      <c r="J32" s="155">
        <v>30</v>
      </c>
      <c r="K32" s="155">
        <v>36</v>
      </c>
      <c r="L32" s="155">
        <v>42</v>
      </c>
      <c r="M32" s="155">
        <v>50</v>
      </c>
      <c r="N32" s="155">
        <v>62</v>
      </c>
      <c r="O32" s="155">
        <v>69</v>
      </c>
      <c r="P32" s="155">
        <v>69</v>
      </c>
      <c r="Q32" s="155">
        <v>69</v>
      </c>
      <c r="R32" s="155">
        <v>69</v>
      </c>
      <c r="S32" s="155">
        <v>69</v>
      </c>
      <c r="T32" s="155">
        <v>69</v>
      </c>
      <c r="U32" s="155">
        <v>69</v>
      </c>
      <c r="V32" s="155">
        <v>69</v>
      </c>
      <c r="W32" s="155">
        <v>69</v>
      </c>
      <c r="X32" s="155">
        <v>69</v>
      </c>
      <c r="Y32" s="155">
        <v>69</v>
      </c>
      <c r="Z32" s="155">
        <v>69</v>
      </c>
      <c r="AA32" s="155">
        <v>69</v>
      </c>
      <c r="AB32" s="155">
        <v>69</v>
      </c>
      <c r="AC32" s="155">
        <v>69</v>
      </c>
      <c r="AD32" s="155">
        <v>62</v>
      </c>
      <c r="AE32" s="155">
        <v>50</v>
      </c>
      <c r="AF32" s="155">
        <v>42</v>
      </c>
      <c r="AG32" s="155">
        <v>36</v>
      </c>
      <c r="AH32" s="155">
        <v>30</v>
      </c>
      <c r="AI32" s="155">
        <v>24</v>
      </c>
      <c r="AJ32" s="155">
        <v>15</v>
      </c>
      <c r="AK32" s="155">
        <v>9</v>
      </c>
      <c r="AL32" s="155">
        <v>9</v>
      </c>
      <c r="AM32" s="155">
        <v>3</v>
      </c>
      <c r="AN32" s="155">
        <v>3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5</v>
      </c>
      <c r="G33" s="155">
        <v>5</v>
      </c>
      <c r="H33" s="155">
        <v>8</v>
      </c>
      <c r="I33" s="155">
        <v>13</v>
      </c>
      <c r="J33" s="155">
        <v>17</v>
      </c>
      <c r="K33" s="155">
        <v>20</v>
      </c>
      <c r="L33" s="155">
        <v>24</v>
      </c>
      <c r="M33" s="155">
        <v>28</v>
      </c>
      <c r="N33" s="155">
        <v>33</v>
      </c>
      <c r="O33" s="155">
        <v>36</v>
      </c>
      <c r="P33" s="155">
        <v>36</v>
      </c>
      <c r="Q33" s="155">
        <v>36</v>
      </c>
      <c r="R33" s="155">
        <v>36</v>
      </c>
      <c r="S33" s="155">
        <v>36</v>
      </c>
      <c r="T33" s="155">
        <v>36</v>
      </c>
      <c r="U33" s="155">
        <v>36</v>
      </c>
      <c r="V33" s="155">
        <v>36</v>
      </c>
      <c r="W33" s="155">
        <v>36</v>
      </c>
      <c r="X33" s="155">
        <v>36</v>
      </c>
      <c r="Y33" s="155">
        <v>36</v>
      </c>
      <c r="Z33" s="155">
        <v>36</v>
      </c>
      <c r="AA33" s="155">
        <v>36</v>
      </c>
      <c r="AB33" s="155">
        <v>36</v>
      </c>
      <c r="AC33" s="155">
        <v>36</v>
      </c>
      <c r="AD33" s="155">
        <v>33</v>
      </c>
      <c r="AE33" s="155">
        <v>28</v>
      </c>
      <c r="AF33" s="155">
        <v>24</v>
      </c>
      <c r="AG33" s="155">
        <v>20</v>
      </c>
      <c r="AH33" s="155">
        <v>17</v>
      </c>
      <c r="AI33" s="155">
        <v>13</v>
      </c>
      <c r="AJ33" s="155">
        <v>8</v>
      </c>
      <c r="AK33" s="155">
        <v>5</v>
      </c>
      <c r="AL33" s="155">
        <v>5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AI13:AO13">
    <cfRule type="cellIs" dxfId="54" priority="31" stopIfTrue="1" operator="notEqual">
      <formula>Custom</formula>
    </cfRule>
  </conditionalFormatting>
  <conditionalFormatting sqref="E15">
    <cfRule type="cellIs" dxfId="53" priority="32" stopIfTrue="1" operator="equal">
      <formula>Synthetic</formula>
    </cfRule>
  </conditionalFormatting>
  <conditionalFormatting sqref="G23:I23 I24">
    <cfRule type="cellIs" dxfId="52" priority="33" stopIfTrue="1" operator="equal">
      <formula>0</formula>
    </cfRule>
  </conditionalFormatting>
  <conditionalFormatting sqref="G21:I21">
    <cfRule type="cellIs" dxfId="51" priority="34" stopIfTrue="1" operator="lessThan">
      <formula>1</formula>
    </cfRule>
    <cfRule type="cellIs" dxfId="50" priority="35" stopIfTrue="1" operator="between">
      <formula>0</formula>
      <formula>2</formula>
    </cfRule>
    <cfRule type="cellIs" dxfId="49" priority="36" stopIfTrue="1" operator="greaterThan">
      <formula>57</formula>
    </cfRule>
  </conditionalFormatting>
  <conditionalFormatting sqref="K21:M21">
    <cfRule type="cellIs" dxfId="48" priority="37" stopIfTrue="1" operator="lessThan">
      <formula>1</formula>
    </cfRule>
    <cfRule type="cellIs" dxfId="47" priority="38" stopIfTrue="1" operator="lessThan">
      <formula>$G$21+3</formula>
    </cfRule>
    <cfRule type="cellIs" dxfId="46" priority="39" stopIfTrue="1" operator="greaterThan">
      <formula>57</formula>
    </cfRule>
  </conditionalFormatting>
  <conditionalFormatting sqref="O21:Q21">
    <cfRule type="cellIs" dxfId="45" priority="40" stopIfTrue="1" operator="lessThan">
      <formula>1</formula>
    </cfRule>
    <cfRule type="cellIs" dxfId="44" priority="41" stopIfTrue="1" operator="lessThan">
      <formula>$K$21+3</formula>
    </cfRule>
    <cfRule type="cellIs" dxfId="43" priority="42" stopIfTrue="1" operator="greaterThan">
      <formula>57</formula>
    </cfRule>
  </conditionalFormatting>
  <conditionalFormatting sqref="S21:U21">
    <cfRule type="cellIs" dxfId="42" priority="43" stopIfTrue="1" operator="lessThan">
      <formula>1</formula>
    </cfRule>
    <cfRule type="cellIs" dxfId="41" priority="44" stopIfTrue="1" operator="lessThan">
      <formula>$O$21+3</formula>
    </cfRule>
    <cfRule type="cellIs" dxfId="40" priority="45" stopIfTrue="1" operator="greaterThan">
      <formula>57</formula>
    </cfRule>
  </conditionalFormatting>
  <conditionalFormatting sqref="W21:Y21">
    <cfRule type="cellIs" dxfId="39" priority="46" stopIfTrue="1" operator="lessThan">
      <formula>1</formula>
    </cfRule>
    <cfRule type="cellIs" dxfId="38" priority="47" stopIfTrue="1" operator="lessThan">
      <formula>$S$21+3</formula>
    </cfRule>
    <cfRule type="cellIs" dxfId="37" priority="48" stopIfTrue="1" operator="greaterThan">
      <formula>57</formula>
    </cfRule>
  </conditionalFormatting>
  <conditionalFormatting sqref="AA21:AC21">
    <cfRule type="cellIs" dxfId="36" priority="49" stopIfTrue="1" operator="lessThan">
      <formula>1</formula>
    </cfRule>
    <cfRule type="cellIs" dxfId="35" priority="50" stopIfTrue="1" operator="lessThan">
      <formula>$W$21+3</formula>
    </cfRule>
    <cfRule type="cellIs" dxfId="34" priority="51" stopIfTrue="1" operator="greaterThan">
      <formula>57</formula>
    </cfRule>
  </conditionalFormatting>
  <conditionalFormatting sqref="AE21:AG21">
    <cfRule type="cellIs" dxfId="33" priority="52" stopIfTrue="1" operator="lessThan">
      <formula>1</formula>
    </cfRule>
    <cfRule type="cellIs" dxfId="32" priority="53" stopIfTrue="1" operator="lessThan">
      <formula>$AA$21+3</formula>
    </cfRule>
    <cfRule type="cellIs" dxfId="31" priority="54" stopIfTrue="1" operator="greaterThan">
      <formula>57</formula>
    </cfRule>
  </conditionalFormatting>
  <conditionalFormatting sqref="AI21:AK21">
    <cfRule type="cellIs" dxfId="30" priority="55" stopIfTrue="1" operator="lessThan">
      <formula>1</formula>
    </cfRule>
    <cfRule type="cellIs" dxfId="29" priority="56" stopIfTrue="1" operator="lessThan">
      <formula>$AE$21+3</formula>
    </cfRule>
    <cfRule type="cellIs" dxfId="28" priority="57" stopIfTrue="1" operator="greaterThan">
      <formula>57</formula>
    </cfRule>
  </conditionalFormatting>
  <conditionalFormatting sqref="AI14 AO14">
    <cfRule type="cellIs" dxfId="27" priority="27" stopIfTrue="1" operator="notEqual">
      <formula>Custom</formula>
    </cfRule>
  </conditionalFormatting>
  <conditionalFormatting sqref="F11:L11">
    <cfRule type="cellIs" dxfId="26" priority="24" stopIfTrue="1" operator="greaterThan">
      <formula>4.6</formula>
    </cfRule>
    <cfRule type="cellIs" dxfId="25" priority="25" stopIfTrue="1" operator="between">
      <formula>3.1</formula>
      <formula>4.5</formula>
    </cfRule>
    <cfRule type="cellIs" priority="26" stopIfTrue="1" operator="lessThan">
      <formula>3</formula>
    </cfRule>
  </conditionalFormatting>
  <conditionalFormatting sqref="AM23:AM24">
    <cfRule type="cellIs" dxfId="24" priority="21" operator="between">
      <formula>4.01</formula>
      <formula>8</formula>
    </cfRule>
    <cfRule type="cellIs" dxfId="23" priority="22" operator="greaterThan">
      <formula>8.01</formula>
    </cfRule>
    <cfRule type="cellIs" dxfId="22" priority="23" operator="lessThanOrEqual">
      <formula>4</formula>
    </cfRule>
  </conditionalFormatting>
  <conditionalFormatting sqref="M23:M24">
    <cfRule type="cellIs" dxfId="21" priority="18" stopIfTrue="1" operator="equal">
      <formula>0</formula>
    </cfRule>
  </conditionalFormatting>
  <conditionalFormatting sqref="AI12:AK12">
    <cfRule type="cellIs" dxfId="20" priority="16" operator="lessThanOrEqual">
      <formula>MAX($G$21,$K$21,$O$21,$S$21,$W$21,$AA$21,$AE$21,$AI$21)</formula>
    </cfRule>
  </conditionalFormatting>
  <conditionalFormatting sqref="F10">
    <cfRule type="containsText" dxfId="19" priority="12" operator="containsText" text="CHALLENGE">
      <formula>NOT(ISERROR(SEARCH("CHALLENGE",F10)))</formula>
    </cfRule>
    <cfRule type="containsText" dxfId="18" priority="13" operator="containsText" text="RECREATIONAL">
      <formula>NOT(ISERROR(SEARCH("RECREATIONAL",F10)))</formula>
    </cfRule>
    <cfRule type="containsText" dxfId="17" priority="14" operator="containsText" text="SPORT">
      <formula>NOT(ISERROR(SEARCH("SPORT",F10)))</formula>
    </cfRule>
  </conditionalFormatting>
  <conditionalFormatting sqref="O16">
    <cfRule type="containsText" dxfId="16" priority="9" operator="containsText" text="CHALLENGE">
      <formula>NOT(ISERROR(SEARCH("CHALLENGE",O16)))</formula>
    </cfRule>
    <cfRule type="containsText" dxfId="15" priority="10" operator="containsText" text="RECREATIONAL">
      <formula>NOT(ISERROR(SEARCH("RECREATIONAL",O16)))</formula>
    </cfRule>
    <cfRule type="containsText" dxfId="14" priority="11" operator="containsText" text="SPORT">
      <formula>NOT(ISERROR(SEARCH("SPORT",O16)))</formula>
    </cfRule>
  </conditionalFormatting>
  <conditionalFormatting sqref="O15">
    <cfRule type="containsText" dxfId="13" priority="6" operator="containsText" text="CHALLENGE">
      <formula>NOT(ISERROR(SEARCH("CHALLENGE",O15)))</formula>
    </cfRule>
    <cfRule type="containsText" dxfId="12" priority="7" operator="containsText" text="RECREATIONAL">
      <formula>NOT(ISERROR(SEARCH("RECREATIONAL",O15)))</formula>
    </cfRule>
    <cfRule type="containsText" dxfId="11" priority="8" operator="containsText" text="SPORT">
      <formula>NOT(ISERROR(SEARCH("SPORT",O15)))</formula>
    </cfRule>
  </conditionalFormatting>
  <conditionalFormatting sqref="O17">
    <cfRule type="containsText" dxfId="10" priority="3" operator="containsText" text="CHALLENGE">
      <formula>NOT(ISERROR(SEARCH("CHALLENGE",O17)))</formula>
    </cfRule>
    <cfRule type="containsText" dxfId="9" priority="4" operator="containsText" text="RECREATIONAL">
      <formula>NOT(ISERROR(SEARCH("RECREATIONAL",O17)))</formula>
    </cfRule>
    <cfRule type="containsText" dxfId="8" priority="5" operator="containsText" text="SPORT">
      <formula>NOT(ISERROR(SEARCH("SPORT",O17)))</formula>
    </cfRule>
  </conditionalFormatting>
  <conditionalFormatting sqref="C29:AO36">
    <cfRule type="cellIs" dxfId="7" priority="1" operator="lessThan">
      <formula>0</formula>
    </cfRule>
    <cfRule type="cellIs" dxfId="6" priority="2" operator="greaterThan">
      <formula>100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KvalDiv1-3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28.4</v>
      </c>
      <c r="D5" s="108">
        <f>_xlfn.IFS(C5="","",C5&gt;0,TRUNC((AVERAGE(C7))/C5,1),C5=0,"")</f>
        <v>3.5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6.2</v>
      </c>
      <c r="J5" s="46">
        <f>_xlfn.IFS(I5="","",I5&gt;0,TRUNC((AVERAGE(I7))/I5,1),I5=0,"")</f>
        <v>5.8</v>
      </c>
      <c r="K5" s="124"/>
      <c r="L5" s="124"/>
      <c r="M5" s="44" t="s">
        <v>80</v>
      </c>
      <c r="N5" s="15" t="s">
        <v>70</v>
      </c>
      <c r="O5" s="40">
        <f>AVERAGE(Sheet1!D30:H30)</f>
        <v>5.9520958083832329E-2</v>
      </c>
      <c r="P5" s="46">
        <f>_xlfn.IFS(O5="","",O5&gt;0,TRUNC((AVERAGE(O7))/O5,1),O5=0,"")</f>
        <v>3.5</v>
      </c>
      <c r="Q5" s="114"/>
      <c r="R5" s="115"/>
      <c r="S5" s="45" t="s">
        <v>80</v>
      </c>
      <c r="T5" s="15" t="s">
        <v>70</v>
      </c>
      <c r="U5" s="40">
        <f>AVERAGE(Sheet1!D34:H34)</f>
        <v>1.2994011976047904E-2</v>
      </c>
      <c r="V5" s="46">
        <f>_xlfn.IFS(U5="","",U5&gt;0,TRUNC((AVERAGE(U7))/U5,1),U5=0,"")</f>
        <v>5.8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28.4</v>
      </c>
      <c r="D6" s="108">
        <f>_xlfn.IFS(C6="","",C6&gt;0,TRUNC((AVERAGE(C7))/C6,1),C6=0,"")</f>
        <v>3.5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6.2</v>
      </c>
      <c r="J6" s="46">
        <f>_xlfn.IFS(I6="","",I6&gt;0,TRUNC((AVERAGE(I7))/I6,1),I6=0,"")</f>
        <v>5.8</v>
      </c>
      <c r="K6" s="124"/>
      <c r="L6" s="124"/>
      <c r="M6" s="44" t="s">
        <v>79</v>
      </c>
      <c r="N6" s="15" t="s">
        <v>82</v>
      </c>
      <c r="O6" s="40">
        <f>AVERAGE(Sheet1!AH30:AL30)</f>
        <v>5.9520958083832343E-2</v>
      </c>
      <c r="P6" s="46">
        <f>_xlfn.IFS(O6="","",O6&gt;0,TRUNC((AVERAGE(O7))/O6,1),O6=0,"")</f>
        <v>3.5</v>
      </c>
      <c r="Q6" s="114"/>
      <c r="R6" s="115"/>
      <c r="S6" s="45" t="s">
        <v>79</v>
      </c>
      <c r="T6" s="15" t="s">
        <v>82</v>
      </c>
      <c r="U6" s="40">
        <f>AVERAGE(Sheet1!AH34:AL34)</f>
        <v>1.2994011976047904E-2</v>
      </c>
      <c r="V6" s="46">
        <f>_xlfn.IFS(U6="","",U6&gt;0,TRUNC((AVERAGE(U7))/U6,1),U6=0,"")</f>
        <v>5.8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36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0.20958083832335322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7.5449101796407181E-2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23</v>
      </c>
      <c r="D10" s="108">
        <f>_xlfn.IFS(C10="","",C10&gt;0,TRUNC((AVERAGE(C12))/C10,1),C10=0,"")</f>
        <v>4.3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0</v>
      </c>
      <c r="J10" s="46" t="str">
        <f>_xlfn.IFS(I10="","",I10&gt;0,TRUNC((AVERAGE(I12))/I10,1),I10=0,"")</f>
        <v/>
      </c>
      <c r="K10" s="124"/>
      <c r="L10" s="124"/>
      <c r="M10" s="44" t="s">
        <v>80</v>
      </c>
      <c r="N10" s="15" t="s">
        <v>70</v>
      </c>
      <c r="O10" s="40">
        <f>AVERAGE(Sheet1!D31:H31)</f>
        <v>4.8203592814371261E-2</v>
      </c>
      <c r="P10" s="46">
        <f>_xlfn.IFS(O10="","",O10&gt;0,TRUNC((AVERAGE(O12))/O10,1),O10=0,"")</f>
        <v>4.3</v>
      </c>
      <c r="Q10" s="114"/>
      <c r="R10" s="115"/>
      <c r="S10" s="45" t="s">
        <v>80</v>
      </c>
      <c r="T10" s="15" t="s">
        <v>70</v>
      </c>
      <c r="U10" s="40">
        <f>AVERAGE(Sheet1!D35:H35)</f>
        <v>0</v>
      </c>
      <c r="V10" s="46" t="str">
        <f>_xlfn.IFS(U10="","",U10&gt;0,TRUNC((AVERAGE(U12))/U10,1),U10=0,"")</f>
        <v/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23</v>
      </c>
      <c r="D11" s="134">
        <f>_xlfn.IFS(C11="","",C11&gt;0,TRUNC((AVERAGE(C12))/C11,1),C11=0,"")</f>
        <v>4.3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0</v>
      </c>
      <c r="J11" s="46" t="str">
        <f>_xlfn.IFS(I11="","",I11&gt;0,TRUNC((AVERAGE(I12))/I11,1),I11=0,"")</f>
        <v/>
      </c>
      <c r="K11" s="124"/>
      <c r="L11" s="124"/>
      <c r="M11" s="44" t="s">
        <v>79</v>
      </c>
      <c r="N11" s="15" t="s">
        <v>82</v>
      </c>
      <c r="O11" s="40">
        <f>AVERAGE(Sheet1!AH31:AL31)</f>
        <v>4.8203592814371254E-2</v>
      </c>
      <c r="P11" s="46">
        <f>_xlfn.IFS(O11="","",O11&gt;0,TRUNC((AVERAGE(O12))/O11,1),O11=0,"")</f>
        <v>4.3</v>
      </c>
      <c r="Q11" s="114"/>
      <c r="R11" s="115"/>
      <c r="S11" s="45" t="s">
        <v>79</v>
      </c>
      <c r="T11" s="15" t="s">
        <v>82</v>
      </c>
      <c r="U11" s="40">
        <f>AVERAGE(Sheet1!AH35:AL35)</f>
        <v>0</v>
      </c>
      <c r="V11" s="46" t="str">
        <f>_xlfn.IFS(U11="","",U11&gt;0,TRUNC((AVERAGE(U12))/U11,1),U11=0,"")</f>
        <v/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100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0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0.20958083832335322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0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17.399999999999999</v>
      </c>
      <c r="D15" s="108">
        <f>_xlfn.IFS(C15="","",C15&gt;0,TRUNC((AVERAGE(C17))/C15,1),C15=0,"")</f>
        <v>5.7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4.376047904191617E-2</v>
      </c>
      <c r="P15" s="46">
        <f>_xlfn.IFS(O15="","",O15&gt;0,TRUNC((AVERAGE(O17))/O15,1),O15=0,"")</f>
        <v>5.7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17.399999999999999</v>
      </c>
      <c r="D16" s="108">
        <f>_xlfn.IFS(C16="","",C16&gt;0,TRUNC((AVERAGE(C17))/C16,1),C16=0,"")</f>
        <v>5.7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4.3760479041916163E-2</v>
      </c>
      <c r="P16" s="46">
        <f>_xlfn.IFS(O16="","",O16&gt;0,TRUNC((AVERAGE(O17))/O16,1),O16=0,"")</f>
        <v>5.7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100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0.25149700598802399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12</v>
      </c>
      <c r="D20" s="108">
        <f>_xlfn.IFS(C20="","",C20&gt;0,TRUNC((AVERAGE(C22))/C20,1),C20=0,"")</f>
        <v>5.7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3.5209580838323352E-2</v>
      </c>
      <c r="P20" s="46">
        <f>_xlfn.IFS(O20="","",O20&gt;0,TRUNC((AVERAGE(O22))/O20,1),O20=0,"")</f>
        <v>5.7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12</v>
      </c>
      <c r="D21" s="108">
        <f>_xlfn.IFS(C21="","",C21&gt;0,TRUNC((AVERAGE(C22))/C21,1),C21=0,"")</f>
        <v>5.7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3.5209580838323346E-2</v>
      </c>
      <c r="P21" s="46">
        <f>_xlfn.IFS(O21="","",O21&gt;0,TRUNC((AVERAGE(O22))/O21,1),O21=0,"")</f>
        <v>5.7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69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0.20245508982035929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4.750209907640639</v>
      </c>
      <c r="B55" s="276"/>
      <c r="C55" s="276"/>
      <c r="D55" s="277"/>
      <c r="E55" s="288">
        <f>IFERROR((Sheet1!S39/Sheet1!I39),"")</f>
        <v>1.3555768539595066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1.3555768539595063</v>
      </c>
      <c r="P55" s="288"/>
      <c r="Q55" s="288"/>
      <c r="R55" s="289"/>
      <c r="S55" s="275">
        <f>IFERROR(Sheet1!S39/Sheet1!AH39,"")</f>
        <v>4.750209907640639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1.2</v>
      </c>
      <c r="E5" s="326"/>
      <c r="F5" s="326">
        <f>IFERROR(TRUNC((AVERAGE('Ratio Detail'!$C$7))/'Ratio Detail'!C12,1),"")</f>
        <v>1</v>
      </c>
      <c r="G5" s="326"/>
      <c r="H5" s="326">
        <f>IFERROR(TRUNC((AVERAGE('Ratio Detail'!$C$6))/'Ratio Detail'!C11,1),"")</f>
        <v>1.2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1.6</v>
      </c>
      <c r="E6" s="326"/>
      <c r="F6" s="326">
        <f>IFERROR(TRUNC((AVERAGE('Ratio Detail'!$C$7))/'Ratio Detail'!C17,1),"")</f>
        <v>1</v>
      </c>
      <c r="G6" s="326"/>
      <c r="H6" s="326">
        <f>IFERROR(TRUNC((AVERAGE('Ratio Detail'!$C$6))/'Ratio Detail'!C16,1),"")</f>
        <v>1.6</v>
      </c>
      <c r="I6" s="326"/>
      <c r="O6" s="327" t="str">
        <f>IF('Pattern Design'!T10="","",'Pattern Design'!T10)</f>
        <v>KvalDiv1-3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2.2999999999999998</v>
      </c>
      <c r="E7" s="326"/>
      <c r="F7" s="326">
        <f>IFERROR(TRUNC((AVERAGE('Ratio Detail'!$C$7))/'Ratio Detail'!C22,1),"")</f>
        <v>1.4</v>
      </c>
      <c r="G7" s="326"/>
      <c r="H7" s="326">
        <f>IFERROR(TRUNC((AVERAGE('Ratio Detail'!$C$6))/'Ratio Detail'!C21,1),"")</f>
        <v>2.2999999999999998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4.5</v>
      </c>
      <c r="E8" s="326"/>
      <c r="F8" s="326">
        <f>IFERROR(TRUNC((AVERAGE('Ratio Detail'!$C$7))/'Ratio Detail'!I7,1),"")</f>
        <v>2.7</v>
      </c>
      <c r="G8" s="326"/>
      <c r="H8" s="326">
        <f>IFERROR(TRUNC((AVERAGE('Ratio Detail'!$C$6))/'Ratio Detail'!I6,1),"")</f>
        <v>4.5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 t="str">
        <f>IFERROR(TRUNC((AVERAGE('Ratio Detail'!$C$5))/'Ratio Detail'!I10,1),"")</f>
        <v/>
      </c>
      <c r="E9" s="326"/>
      <c r="F9" s="326" t="str">
        <f>IFERROR(TRUNC((AVERAGE('Ratio Detail'!$C$7))/'Ratio Detail'!I12,1),"")</f>
        <v/>
      </c>
      <c r="G9" s="326"/>
      <c r="H9" s="326" t="str">
        <f>IFERROR(TRUNC((AVERAGE('Ratio Detail'!$C$6))/'Ratio Detail'!I11,1),"")</f>
        <v/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>
        <f>IFERROR('Pattern Design'!D29/'Pattern Design'!D30,"")</f>
        <v>1.2857142857142858</v>
      </c>
      <c r="D15" s="19">
        <f>IFERROR('Pattern Design'!E29/'Pattern Design'!E30,"")</f>
        <v>1.2857142857142858</v>
      </c>
      <c r="E15" s="19">
        <f>IFERROR('Pattern Design'!F29/'Pattern Design'!F30,"")</f>
        <v>1.2352941176470589</v>
      </c>
      <c r="F15" s="19">
        <f>IFERROR('Pattern Design'!G29/'Pattern Design'!G30,"")</f>
        <v>1.2352941176470589</v>
      </c>
      <c r="G15" s="19">
        <f>IFERROR('Pattern Design'!H29/'Pattern Design'!H30,"")</f>
        <v>1.25</v>
      </c>
      <c r="H15" s="19">
        <f>IFERROR('Pattern Design'!I29/'Pattern Design'!I30,"")</f>
        <v>1.2173913043478262</v>
      </c>
      <c r="I15" s="19">
        <f>IFERROR('Pattern Design'!J29/'Pattern Design'!J30,"")</f>
        <v>1.2456140350877194</v>
      </c>
      <c r="J15" s="19">
        <f>IFERROR('Pattern Design'!K29/'Pattern Design'!K30,"")</f>
        <v>1.2352941176470589</v>
      </c>
      <c r="K15" s="19">
        <f>IFERROR('Pattern Design'!L29/'Pattern Design'!L30,"")</f>
        <v>1.2250000000000001</v>
      </c>
      <c r="L15" s="19">
        <f>IFERROR('Pattern Design'!M29/'Pattern Design'!M30,"")</f>
        <v>1.0526315789473684</v>
      </c>
      <c r="M15" s="19">
        <f>IFERROR('Pattern Design'!N29/'Pattern Design'!N30,"")</f>
        <v>1</v>
      </c>
      <c r="N15" s="19">
        <f>IFERROR('Pattern Design'!O29/'Pattern Design'!O30,"")</f>
        <v>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</v>
      </c>
      <c r="AC15" s="19">
        <f>IFERROR('Pattern Design'!AD29/'Pattern Design'!AD30,"")</f>
        <v>1</v>
      </c>
      <c r="AD15" s="19">
        <f>IFERROR('Pattern Design'!AE29/'Pattern Design'!AE30,"")</f>
        <v>1.0526315789473684</v>
      </c>
      <c r="AE15" s="19">
        <f>IFERROR('Pattern Design'!AF29/'Pattern Design'!AF30,"")</f>
        <v>1.2250000000000001</v>
      </c>
      <c r="AF15" s="19">
        <f>IFERROR('Pattern Design'!AG29/'Pattern Design'!AG30,"")</f>
        <v>1.2352941176470589</v>
      </c>
      <c r="AG15" s="19">
        <f>IFERROR('Pattern Design'!AH29/'Pattern Design'!AH30,"")</f>
        <v>1.2456140350877194</v>
      </c>
      <c r="AH15" s="19">
        <f>IFERROR('Pattern Design'!AI29/'Pattern Design'!AI30,"")</f>
        <v>1.2173913043478262</v>
      </c>
      <c r="AI15" s="19">
        <f>IFERROR('Pattern Design'!AJ29/'Pattern Design'!AJ30,"")</f>
        <v>1.25</v>
      </c>
      <c r="AJ15" s="19">
        <f>IFERROR('Pattern Design'!AK29/'Pattern Design'!AK30,"")</f>
        <v>1.2352941176470589</v>
      </c>
      <c r="AK15" s="19">
        <f>IFERROR('Pattern Design'!AL29/'Pattern Design'!AL30,"")</f>
        <v>1.2352941176470589</v>
      </c>
      <c r="AL15" s="19">
        <f>IFERROR('Pattern Design'!AM29/'Pattern Design'!AM30,"")</f>
        <v>1.2857142857142858</v>
      </c>
      <c r="AM15" s="19">
        <f>IFERROR('Pattern Design'!AN29/'Pattern Design'!AN30,"")</f>
        <v>1.2857142857142858</v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>
        <f>IFERROR('Pattern Design'!D29/'Pattern Design'!D31,"")</f>
        <v>2.25</v>
      </c>
      <c r="D16" s="144">
        <f>IFERROR('Pattern Design'!E29/'Pattern Design'!E31,"")</f>
        <v>2.25</v>
      </c>
      <c r="E16" s="144">
        <f>IFERROR('Pattern Design'!F29/'Pattern Design'!F31,"")</f>
        <v>1.6153846153846154</v>
      </c>
      <c r="F16" s="144">
        <f>IFERROR('Pattern Design'!G29/'Pattern Design'!G31,"")</f>
        <v>1.6153846153846154</v>
      </c>
      <c r="G16" s="144">
        <f>IFERROR('Pattern Design'!H29/'Pattern Design'!H31,"")</f>
        <v>1.5909090909090908</v>
      </c>
      <c r="H16" s="144">
        <f>IFERROR('Pattern Design'!I29/'Pattern Design'!I31,"")</f>
        <v>1.6</v>
      </c>
      <c r="I16" s="144">
        <f>IFERROR('Pattern Design'!J29/'Pattern Design'!J31,"")</f>
        <v>1.6136363636363635</v>
      </c>
      <c r="J16" s="144">
        <f>IFERROR('Pattern Design'!K29/'Pattern Design'!K31,"")</f>
        <v>1.6153846153846154</v>
      </c>
      <c r="K16" s="144">
        <f>IFERROR('Pattern Design'!L29/'Pattern Design'!L31,"")</f>
        <v>1.6065573770491803</v>
      </c>
      <c r="L16" s="144">
        <f>IFERROR('Pattern Design'!M29/'Pattern Design'!M31,"")</f>
        <v>1.3513513513513513</v>
      </c>
      <c r="M16" s="144">
        <f>IFERROR('Pattern Design'!N29/'Pattern Design'!N31,"")</f>
        <v>1.098901098901099</v>
      </c>
      <c r="N16" s="144">
        <f>IFERROR('Pattern Design'!O29/'Pattern Design'!O31,"")</f>
        <v>1</v>
      </c>
      <c r="O16" s="144">
        <f>IFERROR('Pattern Design'!P29/'Pattern Design'!P31,"")</f>
        <v>1</v>
      </c>
      <c r="P16" s="144">
        <f>IFERROR('Pattern Design'!Q29/'Pattern Design'!Q31,"")</f>
        <v>1</v>
      </c>
      <c r="Q16" s="144">
        <f>IFERROR('Pattern Design'!R29/'Pattern Design'!R31,"")</f>
        <v>1</v>
      </c>
      <c r="R16" s="144">
        <f>IFERROR('Pattern Design'!S29/'Pattern Design'!S31,"")</f>
        <v>1</v>
      </c>
      <c r="S16" s="144">
        <f>IFERROR('Pattern Design'!T29/'Pattern Design'!T31,"")</f>
        <v>1</v>
      </c>
      <c r="T16" s="144">
        <f>IFERROR('Pattern Design'!U29/'Pattern Design'!U31,"")</f>
        <v>1</v>
      </c>
      <c r="U16" s="144">
        <f>IFERROR('Pattern Design'!V29/'Pattern Design'!V31,"")</f>
        <v>1</v>
      </c>
      <c r="V16" s="144">
        <f>IFERROR('Pattern Design'!W29/'Pattern Design'!W31,"")</f>
        <v>1</v>
      </c>
      <c r="W16" s="144">
        <f>IFERROR('Pattern Design'!X29/'Pattern Design'!X31,"")</f>
        <v>1</v>
      </c>
      <c r="X16" s="144">
        <f>IFERROR('Pattern Design'!Y29/'Pattern Design'!Y31,"")</f>
        <v>1</v>
      </c>
      <c r="Y16" s="144">
        <f>IFERROR('Pattern Design'!Z29/'Pattern Design'!Z31,"")</f>
        <v>1</v>
      </c>
      <c r="Z16" s="144">
        <f>IFERROR('Pattern Design'!AA29/'Pattern Design'!AA31,"")</f>
        <v>1</v>
      </c>
      <c r="AA16" s="144">
        <f>IFERROR('Pattern Design'!AB29/'Pattern Design'!AB31,"")</f>
        <v>1</v>
      </c>
      <c r="AB16" s="144">
        <f>IFERROR('Pattern Design'!AC29/'Pattern Design'!AC31,"")</f>
        <v>1</v>
      </c>
      <c r="AC16" s="144">
        <f>IFERROR('Pattern Design'!AD29/'Pattern Design'!AD31,"")</f>
        <v>1.098901098901099</v>
      </c>
      <c r="AD16" s="144">
        <f>IFERROR('Pattern Design'!AE29/'Pattern Design'!AE31,"")</f>
        <v>1.3513513513513513</v>
      </c>
      <c r="AE16" s="144">
        <f>IFERROR('Pattern Design'!AF29/'Pattern Design'!AF31,"")</f>
        <v>1.6065573770491803</v>
      </c>
      <c r="AF16" s="144">
        <f>IFERROR('Pattern Design'!AG29/'Pattern Design'!AG31,"")</f>
        <v>1.6153846153846154</v>
      </c>
      <c r="AG16" s="144">
        <f>IFERROR('Pattern Design'!AH29/'Pattern Design'!AH31,"")</f>
        <v>1.6136363636363635</v>
      </c>
      <c r="AH16" s="144">
        <f>IFERROR('Pattern Design'!AI29/'Pattern Design'!AI31,"")</f>
        <v>1.6</v>
      </c>
      <c r="AI16" s="144">
        <f>IFERROR('Pattern Design'!AJ29/'Pattern Design'!AJ31,"")</f>
        <v>1.5909090909090908</v>
      </c>
      <c r="AJ16" s="144">
        <f>IFERROR('Pattern Design'!AK29/'Pattern Design'!AK31,"")</f>
        <v>1.6153846153846154</v>
      </c>
      <c r="AK16" s="144">
        <f>IFERROR('Pattern Design'!AL29/'Pattern Design'!AL31,"")</f>
        <v>1.6153846153846154</v>
      </c>
      <c r="AL16" s="144">
        <f>IFERROR('Pattern Design'!AM29/'Pattern Design'!AM31,"")</f>
        <v>2.25</v>
      </c>
      <c r="AM16" s="144">
        <f>IFERROR('Pattern Design'!AN29/'Pattern Design'!AN31,"")</f>
        <v>2.25</v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>
        <f>IFERROR('Pattern Design'!D29/'Pattern Design'!D32,"")</f>
        <v>3</v>
      </c>
      <c r="D17" s="144">
        <f>IFERROR('Pattern Design'!E29/'Pattern Design'!E32,"")</f>
        <v>3</v>
      </c>
      <c r="E17" s="144">
        <f>IFERROR('Pattern Design'!F29/'Pattern Design'!F32,"")</f>
        <v>2.3333333333333335</v>
      </c>
      <c r="F17" s="144">
        <f>IFERROR('Pattern Design'!G29/'Pattern Design'!G32,"")</f>
        <v>2.3333333333333335</v>
      </c>
      <c r="G17" s="144">
        <f>IFERROR('Pattern Design'!H29/'Pattern Design'!H32,"")</f>
        <v>2.3333333333333335</v>
      </c>
      <c r="H17" s="144">
        <f>IFERROR('Pattern Design'!I29/'Pattern Design'!I32,"")</f>
        <v>2.3333333333333335</v>
      </c>
      <c r="I17" s="144">
        <f>IFERROR('Pattern Design'!J29/'Pattern Design'!J32,"")</f>
        <v>2.3666666666666667</v>
      </c>
      <c r="J17" s="144">
        <f>IFERROR('Pattern Design'!K29/'Pattern Design'!K32,"")</f>
        <v>2.3333333333333335</v>
      </c>
      <c r="K17" s="144">
        <f>IFERROR('Pattern Design'!L29/'Pattern Design'!L32,"")</f>
        <v>2.3333333333333335</v>
      </c>
      <c r="L17" s="144">
        <f>IFERROR('Pattern Design'!M29/'Pattern Design'!M32,"")</f>
        <v>2</v>
      </c>
      <c r="M17" s="144">
        <f>IFERROR('Pattern Design'!N29/'Pattern Design'!N32,"")</f>
        <v>1.6129032258064515</v>
      </c>
      <c r="N17" s="144">
        <f>IFERROR('Pattern Design'!O29/'Pattern Design'!O32,"")</f>
        <v>1.4492753623188406</v>
      </c>
      <c r="O17" s="144">
        <f>IFERROR('Pattern Design'!P29/'Pattern Design'!P32,"")</f>
        <v>1.4492753623188406</v>
      </c>
      <c r="P17" s="144">
        <f>IFERROR('Pattern Design'!Q29/'Pattern Design'!Q32,"")</f>
        <v>1.4492753623188406</v>
      </c>
      <c r="Q17" s="144">
        <f>IFERROR('Pattern Design'!R29/'Pattern Design'!R32,"")</f>
        <v>1.4492753623188406</v>
      </c>
      <c r="R17" s="144">
        <f>IFERROR('Pattern Design'!S29/'Pattern Design'!S32,"")</f>
        <v>1.4492753623188406</v>
      </c>
      <c r="S17" s="144">
        <f>IFERROR('Pattern Design'!T29/'Pattern Design'!T32,"")</f>
        <v>1.4492753623188406</v>
      </c>
      <c r="T17" s="144">
        <f>IFERROR('Pattern Design'!U29/'Pattern Design'!U32,"")</f>
        <v>1.4492753623188406</v>
      </c>
      <c r="U17" s="144">
        <f>IFERROR('Pattern Design'!V29/'Pattern Design'!V32,"")</f>
        <v>1.4492753623188406</v>
      </c>
      <c r="V17" s="144">
        <f>IFERROR('Pattern Design'!W29/'Pattern Design'!W32,"")</f>
        <v>1.4492753623188406</v>
      </c>
      <c r="W17" s="144">
        <f>IFERROR('Pattern Design'!X29/'Pattern Design'!X32,"")</f>
        <v>1.4492753623188406</v>
      </c>
      <c r="X17" s="144">
        <f>IFERROR('Pattern Design'!Y29/'Pattern Design'!Y32,"")</f>
        <v>1.4492753623188406</v>
      </c>
      <c r="Y17" s="144">
        <f>IFERROR('Pattern Design'!Z29/'Pattern Design'!Z32,"")</f>
        <v>1.4492753623188406</v>
      </c>
      <c r="Z17" s="144">
        <f>IFERROR('Pattern Design'!AA29/'Pattern Design'!AA32,"")</f>
        <v>1.4492753623188406</v>
      </c>
      <c r="AA17" s="144">
        <f>IFERROR('Pattern Design'!AB29/'Pattern Design'!AB32,"")</f>
        <v>1.4492753623188406</v>
      </c>
      <c r="AB17" s="144">
        <f>IFERROR('Pattern Design'!AC29/'Pattern Design'!AC32,"")</f>
        <v>1.4492753623188406</v>
      </c>
      <c r="AC17" s="144">
        <f>IFERROR('Pattern Design'!AD29/'Pattern Design'!AD32,"")</f>
        <v>1.6129032258064515</v>
      </c>
      <c r="AD17" s="144">
        <f>IFERROR('Pattern Design'!AE29/'Pattern Design'!AE32,"")</f>
        <v>2</v>
      </c>
      <c r="AE17" s="144">
        <f>IFERROR('Pattern Design'!AF29/'Pattern Design'!AF32,"")</f>
        <v>2.3333333333333335</v>
      </c>
      <c r="AF17" s="144">
        <f>IFERROR('Pattern Design'!AG29/'Pattern Design'!AG32,"")</f>
        <v>2.3333333333333335</v>
      </c>
      <c r="AG17" s="144">
        <f>IFERROR('Pattern Design'!AH29/'Pattern Design'!AH32,"")</f>
        <v>2.3666666666666667</v>
      </c>
      <c r="AH17" s="144">
        <f>IFERROR('Pattern Design'!AI29/'Pattern Design'!AI32,"")</f>
        <v>2.3333333333333335</v>
      </c>
      <c r="AI17" s="144">
        <f>IFERROR('Pattern Design'!AJ29/'Pattern Design'!AJ32,"")</f>
        <v>2.3333333333333335</v>
      </c>
      <c r="AJ17" s="144">
        <f>IFERROR('Pattern Design'!AK29/'Pattern Design'!AK32,"")</f>
        <v>2.3333333333333335</v>
      </c>
      <c r="AK17" s="144">
        <f>IFERROR('Pattern Design'!AL29/'Pattern Design'!AL32,"")</f>
        <v>2.3333333333333335</v>
      </c>
      <c r="AL17" s="144">
        <f>IFERROR('Pattern Design'!AM29/'Pattern Design'!AM32,"")</f>
        <v>3</v>
      </c>
      <c r="AM17" s="144">
        <f>IFERROR('Pattern Design'!AN29/'Pattern Design'!AN32,"")</f>
        <v>3</v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4.2</v>
      </c>
      <c r="F18" s="144">
        <f>IFERROR('Pattern Design'!G29/'Pattern Design'!G33,"")</f>
        <v>4.2</v>
      </c>
      <c r="G18" s="144">
        <f>IFERROR('Pattern Design'!H29/'Pattern Design'!H33,"")</f>
        <v>4.375</v>
      </c>
      <c r="H18" s="144">
        <f>IFERROR('Pattern Design'!I29/'Pattern Design'!I33,"")</f>
        <v>4.3076923076923075</v>
      </c>
      <c r="I18" s="144">
        <f>IFERROR('Pattern Design'!J29/'Pattern Design'!J33,"")</f>
        <v>4.1764705882352944</v>
      </c>
      <c r="J18" s="144">
        <f>IFERROR('Pattern Design'!K29/'Pattern Design'!K33,"")</f>
        <v>4.2</v>
      </c>
      <c r="K18" s="144">
        <f>IFERROR('Pattern Design'!L29/'Pattern Design'!L33,"")</f>
        <v>4.083333333333333</v>
      </c>
      <c r="L18" s="144">
        <f>IFERROR('Pattern Design'!M29/'Pattern Design'!M33,"")</f>
        <v>3.5714285714285716</v>
      </c>
      <c r="M18" s="144">
        <f>IFERROR('Pattern Design'!N29/'Pattern Design'!N33,"")</f>
        <v>3.0303030303030303</v>
      </c>
      <c r="N18" s="144">
        <f>IFERROR('Pattern Design'!O29/'Pattern Design'!O33,"")</f>
        <v>2.7777777777777777</v>
      </c>
      <c r="O18" s="144">
        <f>IFERROR('Pattern Design'!P29/'Pattern Design'!P33,"")</f>
        <v>2.7777777777777777</v>
      </c>
      <c r="P18" s="144">
        <f>IFERROR('Pattern Design'!Q29/'Pattern Design'!Q33,"")</f>
        <v>2.7777777777777777</v>
      </c>
      <c r="Q18" s="144">
        <f>IFERROR('Pattern Design'!R29/'Pattern Design'!R33,"")</f>
        <v>2.7777777777777777</v>
      </c>
      <c r="R18" s="144">
        <f>IFERROR('Pattern Design'!S29/'Pattern Design'!S33,"")</f>
        <v>2.7777777777777777</v>
      </c>
      <c r="S18" s="144">
        <f>IFERROR('Pattern Design'!T29/'Pattern Design'!T33,"")</f>
        <v>2.7777777777777777</v>
      </c>
      <c r="T18" s="144">
        <f>IFERROR('Pattern Design'!U29/'Pattern Design'!U33,"")</f>
        <v>2.7777777777777777</v>
      </c>
      <c r="U18" s="144">
        <f>IFERROR('Pattern Design'!V29/'Pattern Design'!V33,"")</f>
        <v>2.7777777777777777</v>
      </c>
      <c r="V18" s="144">
        <f>IFERROR('Pattern Design'!W29/'Pattern Design'!W33,"")</f>
        <v>2.7777777777777777</v>
      </c>
      <c r="W18" s="144">
        <f>IFERROR('Pattern Design'!X29/'Pattern Design'!X33,"")</f>
        <v>2.7777777777777777</v>
      </c>
      <c r="X18" s="144">
        <f>IFERROR('Pattern Design'!Y29/'Pattern Design'!Y33,"")</f>
        <v>2.7777777777777777</v>
      </c>
      <c r="Y18" s="144">
        <f>IFERROR('Pattern Design'!Z29/'Pattern Design'!Z33,"")</f>
        <v>2.7777777777777777</v>
      </c>
      <c r="Z18" s="144">
        <f>IFERROR('Pattern Design'!AA29/'Pattern Design'!AA33,"")</f>
        <v>2.7777777777777777</v>
      </c>
      <c r="AA18" s="144">
        <f>IFERROR('Pattern Design'!AB29/'Pattern Design'!AB33,"")</f>
        <v>2.7777777777777777</v>
      </c>
      <c r="AB18" s="144">
        <f>IFERROR('Pattern Design'!AC29/'Pattern Design'!AC33,"")</f>
        <v>2.7777777777777777</v>
      </c>
      <c r="AC18" s="144">
        <f>IFERROR('Pattern Design'!AD29/'Pattern Design'!AD33,"")</f>
        <v>3.0303030303030303</v>
      </c>
      <c r="AD18" s="144">
        <f>IFERROR('Pattern Design'!AE29/'Pattern Design'!AE33,"")</f>
        <v>3.5714285714285716</v>
      </c>
      <c r="AE18" s="144">
        <f>IFERROR('Pattern Design'!AF29/'Pattern Design'!AF33,"")</f>
        <v>4.083333333333333</v>
      </c>
      <c r="AF18" s="144">
        <f>IFERROR('Pattern Design'!AG29/'Pattern Design'!AG33,"")</f>
        <v>4.2</v>
      </c>
      <c r="AG18" s="144">
        <f>IFERROR('Pattern Design'!AH29/'Pattern Design'!AH33,"")</f>
        <v>4.1764705882352944</v>
      </c>
      <c r="AH18" s="144">
        <f>IFERROR('Pattern Design'!AI29/'Pattern Design'!AI33,"")</f>
        <v>4.3076923076923075</v>
      </c>
      <c r="AI18" s="144">
        <f>IFERROR('Pattern Design'!AJ29/'Pattern Design'!AJ33,"")</f>
        <v>4.375</v>
      </c>
      <c r="AJ18" s="144">
        <f>IFERROR('Pattern Design'!AK29/'Pattern Design'!AK33,"")</f>
        <v>4.2</v>
      </c>
      <c r="AK18" s="144">
        <f>IFERROR('Pattern Design'!AL29/'Pattern Design'!AL33,"")</f>
        <v>4.2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 t="str">
        <f>IFERROR('Pattern Design'!F29/'Pattern Design'!F34,"")</f>
        <v/>
      </c>
      <c r="F19" s="144" t="str">
        <f>IFERROR('Pattern Design'!G29/'Pattern Design'!G34,"")</f>
        <v/>
      </c>
      <c r="G19" s="144" t="str">
        <f>IFERROR('Pattern Design'!H29/'Pattern Design'!H34,"")</f>
        <v/>
      </c>
      <c r="H19" s="144" t="str">
        <f>IFERROR('Pattern Design'!I29/'Pattern Design'!I34,"")</f>
        <v/>
      </c>
      <c r="I19" s="144" t="str">
        <f>IFERROR('Pattern Design'!J29/'Pattern Design'!J34,"")</f>
        <v/>
      </c>
      <c r="J19" s="144" t="str">
        <f>IFERROR('Pattern Design'!K29/'Pattern Design'!K34,"")</f>
        <v/>
      </c>
      <c r="K19" s="144" t="str">
        <f>IFERROR('Pattern Design'!L29/'Pattern Design'!L34,"")</f>
        <v/>
      </c>
      <c r="L19" s="144" t="str">
        <f>IFERROR('Pattern Design'!M29/'Pattern Design'!M34,"")</f>
        <v/>
      </c>
      <c r="M19" s="144" t="str">
        <f>IFERROR('Pattern Design'!N29/'Pattern Design'!N34,"")</f>
        <v/>
      </c>
      <c r="N19" s="144" t="str">
        <f>IFERROR('Pattern Design'!O29/'Pattern Design'!O34,"")</f>
        <v/>
      </c>
      <c r="O19" s="144" t="str">
        <f>IFERROR('Pattern Design'!P29/'Pattern Design'!P34,"")</f>
        <v/>
      </c>
      <c r="P19" s="144" t="str">
        <f>IFERROR('Pattern Design'!Q29/'Pattern Design'!Q34,"")</f>
        <v/>
      </c>
      <c r="Q19" s="144" t="str">
        <f>IFERROR('Pattern Design'!R29/'Pattern Design'!R34,"")</f>
        <v/>
      </c>
      <c r="R19" s="144" t="str">
        <f>IFERROR('Pattern Design'!S29/'Pattern Design'!S34,"")</f>
        <v/>
      </c>
      <c r="S19" s="144" t="str">
        <f>IFERROR('Pattern Design'!T29/'Pattern Design'!T34,"")</f>
        <v/>
      </c>
      <c r="T19" s="144" t="str">
        <f>IFERROR('Pattern Design'!U29/'Pattern Design'!U34,"")</f>
        <v/>
      </c>
      <c r="U19" s="144" t="str">
        <f>IFERROR('Pattern Design'!V29/'Pattern Design'!V34,"")</f>
        <v/>
      </c>
      <c r="V19" s="144" t="str">
        <f>IFERROR('Pattern Design'!W29/'Pattern Design'!W34,"")</f>
        <v/>
      </c>
      <c r="W19" s="144" t="str">
        <f>IFERROR('Pattern Design'!X29/'Pattern Design'!X34,"")</f>
        <v/>
      </c>
      <c r="X19" s="144" t="str">
        <f>IFERROR('Pattern Design'!Y29/'Pattern Design'!Y34,"")</f>
        <v/>
      </c>
      <c r="Y19" s="144" t="str">
        <f>IFERROR('Pattern Design'!Z29/'Pattern Design'!Z34,"")</f>
        <v/>
      </c>
      <c r="Z19" s="144" t="str">
        <f>IFERROR('Pattern Design'!AA29/'Pattern Design'!AA34,"")</f>
        <v/>
      </c>
      <c r="AA19" s="144" t="str">
        <f>IFERROR('Pattern Design'!AB29/'Pattern Design'!AB34,"")</f>
        <v/>
      </c>
      <c r="AB19" s="144" t="str">
        <f>IFERROR('Pattern Design'!AC29/'Pattern Design'!AC34,"")</f>
        <v/>
      </c>
      <c r="AC19" s="144" t="str">
        <f>IFERROR('Pattern Design'!AD29/'Pattern Design'!AD34,"")</f>
        <v/>
      </c>
      <c r="AD19" s="144" t="str">
        <f>IFERROR('Pattern Design'!AE29/'Pattern Design'!AE34,"")</f>
        <v/>
      </c>
      <c r="AE19" s="144" t="str">
        <f>IFERROR('Pattern Design'!AF29/'Pattern Design'!AF34,"")</f>
        <v/>
      </c>
      <c r="AF19" s="144" t="str">
        <f>IFERROR('Pattern Design'!AG29/'Pattern Design'!AG34,"")</f>
        <v/>
      </c>
      <c r="AG19" s="144" t="str">
        <f>IFERROR('Pattern Design'!AH29/'Pattern Design'!AH34,"")</f>
        <v/>
      </c>
      <c r="AH19" s="144" t="str">
        <f>IFERROR('Pattern Design'!AI29/'Pattern Design'!AI34,"")</f>
        <v/>
      </c>
      <c r="AI19" s="144" t="str">
        <f>IFERROR('Pattern Design'!AJ29/'Pattern Design'!AJ34,"")</f>
        <v/>
      </c>
      <c r="AJ19" s="144" t="str">
        <f>IFERROR('Pattern Design'!AK29/'Pattern Design'!AK34,"")</f>
        <v/>
      </c>
      <c r="AK19" s="144" t="str">
        <f>IFERROR('Pattern Design'!AL29/'Pattern Design'!AL34,"")</f>
        <v/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KvalDiv1-3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75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75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75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75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75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75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75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75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75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75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75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75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75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75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75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75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75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75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75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75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75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75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75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75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75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75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75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75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75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75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75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75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75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75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75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75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75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79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90">
        <v>42</v>
      </c>
    </row>
    <row r="38" spans="2:41" ht="8.65" customHeight="1" x14ac:dyDescent="0.25">
      <c r="B38" s="174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75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75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75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75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75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75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75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75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75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75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75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75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75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75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75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75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75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75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75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75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75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75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75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75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75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75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75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75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75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75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75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75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75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75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75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75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75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79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90">
        <v>41.5</v>
      </c>
    </row>
    <row r="39" spans="2:41" ht="8.65" customHeight="1" x14ac:dyDescent="0.25">
      <c r="B39" s="174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75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75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75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75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75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75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75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75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75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75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75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75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75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75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75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75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75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75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75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75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75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75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75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75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75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75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75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75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75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75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75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75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75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75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75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75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75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79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90">
        <v>41</v>
      </c>
    </row>
    <row r="40" spans="2:41" ht="8.65" customHeight="1" x14ac:dyDescent="0.25">
      <c r="B40" s="174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75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75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75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75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75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75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75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75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75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75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75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75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75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75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75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75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75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75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75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75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75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75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75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75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75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75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75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75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75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75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75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75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75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75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75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75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75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79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90">
        <v>40.5</v>
      </c>
    </row>
    <row r="41" spans="2:41" ht="8.65" customHeight="1" x14ac:dyDescent="0.25">
      <c r="B41" s="174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75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75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75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75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75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75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75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75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75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75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75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75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75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75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75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75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75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75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75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75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75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75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75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75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75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75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75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75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75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75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75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75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75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75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75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75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75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79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83">
        <v>40</v>
      </c>
    </row>
    <row r="42" spans="2:41" ht="8.65" customHeight="1" x14ac:dyDescent="0.25">
      <c r="B42" s="174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75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75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75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75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75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75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75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75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75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75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75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75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75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75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75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75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75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75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75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75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75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75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75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75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75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75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75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75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75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75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75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75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75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75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75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75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75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79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90">
        <v>39.5</v>
      </c>
    </row>
    <row r="43" spans="2:41" ht="8.65" customHeight="1" x14ac:dyDescent="0.25">
      <c r="B43" s="174" t="str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/>
      </c>
      <c r="C43" s="175" t="str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/>
      </c>
      <c r="D43" s="175" t="str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/>
      </c>
      <c r="E43" s="175" t="str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/>
      </c>
      <c r="F43" s="175" t="str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/>
      </c>
      <c r="G43" s="175" t="str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/>
      </c>
      <c r="H43" s="175" t="str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/>
      </c>
      <c r="I43" s="175" t="str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/>
      </c>
      <c r="J43" s="175" t="str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/>
      </c>
      <c r="K43" s="175" t="str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/>
      </c>
      <c r="L43" s="175" t="str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/>
      </c>
      <c r="M43" s="175" t="str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/>
      </c>
      <c r="N43" s="175" t="str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/>
      </c>
      <c r="O43" s="175" t="str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/>
      </c>
      <c r="P43" s="175" t="str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/>
      </c>
      <c r="Q43" s="175" t="str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/>
      </c>
      <c r="R43" s="175" t="str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/>
      </c>
      <c r="S43" s="175" t="str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/>
      </c>
      <c r="T43" s="175" t="str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/>
      </c>
      <c r="U43" s="175" t="str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/>
      </c>
      <c r="V43" s="175" t="str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/>
      </c>
      <c r="W43" s="175" t="str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/>
      </c>
      <c r="X43" s="175" t="str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/>
      </c>
      <c r="Y43" s="175" t="str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/>
      </c>
      <c r="Z43" s="175" t="str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/>
      </c>
      <c r="AA43" s="175" t="str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/>
      </c>
      <c r="AB43" s="175" t="str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/>
      </c>
      <c r="AC43" s="175" t="str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/>
      </c>
      <c r="AD43" s="175" t="str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/>
      </c>
      <c r="AE43" s="175" t="str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/>
      </c>
      <c r="AF43" s="175" t="str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/>
      </c>
      <c r="AG43" s="175" t="str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/>
      </c>
      <c r="AH43" s="175" t="str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/>
      </c>
      <c r="AI43" s="175" t="str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/>
      </c>
      <c r="AJ43" s="175" t="str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/>
      </c>
      <c r="AK43" s="175" t="str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/>
      </c>
      <c r="AL43" s="175" t="str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/>
      </c>
      <c r="AM43" s="175" t="str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/>
      </c>
      <c r="AN43" s="179" t="str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/>
      </c>
      <c r="AO43" s="190">
        <v>39</v>
      </c>
    </row>
    <row r="44" spans="2:41" ht="8.65" customHeight="1" x14ac:dyDescent="0.25">
      <c r="B44" s="174" t="str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/>
      </c>
      <c r="C44" s="175" t="str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/>
      </c>
      <c r="D44" s="175" t="str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/>
      </c>
      <c r="E44" s="175" t="str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/>
      </c>
      <c r="F44" s="175" t="str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/>
      </c>
      <c r="G44" s="175" t="str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/>
      </c>
      <c r="H44" s="175" t="str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/>
      </c>
      <c r="I44" s="175" t="str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/>
      </c>
      <c r="J44" s="175" t="str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/>
      </c>
      <c r="K44" s="175" t="str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/>
      </c>
      <c r="L44" s="175" t="str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/>
      </c>
      <c r="M44" s="175" t="str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/>
      </c>
      <c r="N44" s="175" t="str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/>
      </c>
      <c r="O44" s="175" t="str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/>
      </c>
      <c r="P44" s="175" t="str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/>
      </c>
      <c r="Q44" s="175" t="str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/>
      </c>
      <c r="R44" s="175" t="str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/>
      </c>
      <c r="S44" s="175" t="str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/>
      </c>
      <c r="T44" s="175" t="str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/>
      </c>
      <c r="U44" s="175" t="str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/>
      </c>
      <c r="V44" s="175" t="str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/>
      </c>
      <c r="W44" s="175" t="str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/>
      </c>
      <c r="X44" s="175" t="str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/>
      </c>
      <c r="Y44" s="175" t="str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/>
      </c>
      <c r="Z44" s="175" t="str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/>
      </c>
      <c r="AA44" s="175" t="str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/>
      </c>
      <c r="AB44" s="175" t="str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/>
      </c>
      <c r="AC44" s="175" t="str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/>
      </c>
      <c r="AD44" s="175" t="str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/>
      </c>
      <c r="AE44" s="175" t="str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/>
      </c>
      <c r="AF44" s="175" t="str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/>
      </c>
      <c r="AG44" s="175" t="str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/>
      </c>
      <c r="AH44" s="175" t="str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/>
      </c>
      <c r="AI44" s="175" t="str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/>
      </c>
      <c r="AJ44" s="175" t="str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/>
      </c>
      <c r="AK44" s="175" t="str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/>
      </c>
      <c r="AL44" s="175" t="str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/>
      </c>
      <c r="AM44" s="175" t="str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/>
      </c>
      <c r="AN44" s="179" t="str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/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0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0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0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0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0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0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0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0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0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0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0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0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0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0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0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0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0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0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0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0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0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0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0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0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0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0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0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0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0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0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0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0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0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0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0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0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0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0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0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0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0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0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0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0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0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0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0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0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0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0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0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0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0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0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0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0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0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0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0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0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0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0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0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0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0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0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0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0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0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0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0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0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0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0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0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0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0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0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0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0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0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0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0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0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0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0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0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0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0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0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0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0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0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0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0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0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0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0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0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0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0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0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0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0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0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0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0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0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0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0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0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0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0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0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0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0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0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0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0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0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0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0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0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0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0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0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0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0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0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0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0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0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0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0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0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0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0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0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0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0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0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0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0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0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0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0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0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0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0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0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0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0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0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0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0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0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0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0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0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0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0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0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0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0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0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0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0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0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0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0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0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0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0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0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0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0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0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0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0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0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0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0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0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0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0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0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0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0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0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0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0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0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0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0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0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0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0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0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0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0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0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0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0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0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0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0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0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0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0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0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0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0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0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0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0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0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0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0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0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0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0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0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0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0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0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0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0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0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0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0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0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0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0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0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0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0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0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0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0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0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0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0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0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0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0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0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0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0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5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5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8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13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17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20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24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28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36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36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36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36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36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36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36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36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36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36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36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36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36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36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36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28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24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20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17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13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8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5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5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5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5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8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13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17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20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24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28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36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36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36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36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36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36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36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36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36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36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36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36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36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36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36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28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24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20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17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13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8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5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5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5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5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8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13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17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20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24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28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36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36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36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36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36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36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36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36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36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36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36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36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36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36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36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28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24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20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17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13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8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5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5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5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5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8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13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17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20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24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28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36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36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36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36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36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36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36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36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36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36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36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36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36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36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36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28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24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20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17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13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8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5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5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5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5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8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13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17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20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24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28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33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36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36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36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36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36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36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36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36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36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36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36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36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36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36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36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33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28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24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20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17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13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8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5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5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5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5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8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13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17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20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24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28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33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36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36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36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36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36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36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36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36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36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36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36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36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36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36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36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33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28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24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20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17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13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8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5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5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5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5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8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13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17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20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24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28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33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36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36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36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36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36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36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36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36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36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36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36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36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36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36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36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33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28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24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20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17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13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8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5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5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5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5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8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13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17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20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24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28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33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36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36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36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36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36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36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36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36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36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36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36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36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36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36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36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33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28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24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20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17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13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8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5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5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5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5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8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13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17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20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24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28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33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36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36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36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36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36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36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36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36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36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36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36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36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36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36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36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33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28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24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20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17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13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8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5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5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5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5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8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13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17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20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24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28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33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36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36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36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36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36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36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36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36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36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36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36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36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36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36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36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33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28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24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20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17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13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8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5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5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9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15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24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30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42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50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62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69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69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69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69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69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69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69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69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69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69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69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69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69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69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69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62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50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42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30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24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15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9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9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15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24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30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42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50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62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69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69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69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69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69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69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69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69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69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69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69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69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69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69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69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62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50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42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30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24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15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9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9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15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24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30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36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42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50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62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69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69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69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69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69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69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69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69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69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69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69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69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69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69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69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62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50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42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36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30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24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15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9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9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15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24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30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36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42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50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62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69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69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69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69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69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69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69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69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69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69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69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69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69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69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69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62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50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42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36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30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24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15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9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9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15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24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30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36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42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50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62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69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69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69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69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69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69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69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69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69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69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69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69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69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69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69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62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50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42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36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30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24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15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9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9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15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24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30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36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42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50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62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69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69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69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69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69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69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69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69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69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69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69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69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69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69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69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62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50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42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36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30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24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15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9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9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15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24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30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36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42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50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62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69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69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69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69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69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69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69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69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69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69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69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69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69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69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69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62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50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42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36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30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24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15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9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9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15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24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30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36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42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50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62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69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69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69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69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69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69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69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69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69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69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69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69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69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69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69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62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50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42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36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30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24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15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9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9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15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24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30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36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42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50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62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69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69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69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69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69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69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69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69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69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69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69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69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69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69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69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62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50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42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36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30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24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15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9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9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15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24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30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36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42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50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62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69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69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69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69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69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69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69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69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69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69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69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69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69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69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69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62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50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42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36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30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24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15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9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3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3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9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9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15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24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30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36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42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50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62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69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69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69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69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69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69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69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69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69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69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69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69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69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69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69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62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50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42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36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30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24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15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9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9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3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3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3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3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9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9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15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24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30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36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42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50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62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69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69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69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69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69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69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69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69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69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69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69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69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69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69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69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62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50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42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36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30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24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15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9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9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3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3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3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3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9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9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15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24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30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36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42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50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62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69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69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69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69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69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69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69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69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69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69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69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69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69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69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69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62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50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42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36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30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24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15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9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9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3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3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3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3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9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9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15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24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30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36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42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50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62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69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69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69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69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69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69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69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69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69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69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69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69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69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69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69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62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50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42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36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30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24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15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9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9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3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3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4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4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13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13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22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35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44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52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61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74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91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100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100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100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100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91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74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61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52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44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35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22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13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13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4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4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4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4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13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13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22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35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44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52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61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74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91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100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100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100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100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91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74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61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52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44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35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22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13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13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4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4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4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4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13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13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22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35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44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52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61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74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91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100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100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100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100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91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74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61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52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44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35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22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13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13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4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4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4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4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13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13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22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35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44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52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61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74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91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100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100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100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100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91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74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61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52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44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35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22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13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13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4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4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4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4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13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13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22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35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44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52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61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74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91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100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100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100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100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91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74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61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52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44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35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22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13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13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4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4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4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4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13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13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22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35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44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52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61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74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91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100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100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100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100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91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74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61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52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44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35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22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13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13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4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4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4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4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13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13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22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35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44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52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61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74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91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100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100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100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100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91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74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61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52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44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35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22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13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13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4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4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4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4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13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13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22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35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44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52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61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74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91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100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100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100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100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91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74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61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52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44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35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22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13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13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4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4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4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4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13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13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22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35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44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52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61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74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91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100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100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100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100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91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74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61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52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44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35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22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13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13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4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4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4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4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13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13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22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35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44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52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61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74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91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100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100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100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100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91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74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61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52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44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35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22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13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13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4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4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4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4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13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13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22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35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44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52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61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74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91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100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100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100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100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91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74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61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52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44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35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22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13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13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4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4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4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4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13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13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22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35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44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52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61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74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91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100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100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100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100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91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74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61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52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44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35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22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13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13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4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4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7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7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17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17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28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46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57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68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80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95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100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100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100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100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95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80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68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57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46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28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17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17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7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7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7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7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17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17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28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46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57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68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80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95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100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100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100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100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95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80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68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57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46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28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17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17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7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7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7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7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17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17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28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46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57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68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80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95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100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100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100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100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95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80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68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57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46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28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17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17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7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7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7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7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17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17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28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46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57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68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80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95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100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100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100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100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95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80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68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57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46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28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17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17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7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7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7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7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17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17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28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46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57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68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80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95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95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80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68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57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46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28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17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17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7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7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7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7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17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17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28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46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57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68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80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95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95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80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68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57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46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28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17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17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7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7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7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7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17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17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28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46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57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68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80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95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95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80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68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57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46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28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17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17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7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7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7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7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17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17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28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46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57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68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80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95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95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80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68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57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46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28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17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17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7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7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7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7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17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17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28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46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57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68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80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95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95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80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68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57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46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28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17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17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7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7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7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7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17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17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28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46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57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68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80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95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95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80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68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57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46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28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17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17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7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7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5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9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9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21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21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35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56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71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84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98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98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84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71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56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35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21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21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9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9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5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5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9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9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21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21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35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56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71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84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98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98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84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71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56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35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21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21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9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9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5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5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9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9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21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21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35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56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71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84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98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98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84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71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56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35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21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21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9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9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5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5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9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9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21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21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35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56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71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84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98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98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84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71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56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35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21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21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9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9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5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5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9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9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21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21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35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56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71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84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98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98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84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71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56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35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21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21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9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9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5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5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9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9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21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21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35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56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71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84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98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98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84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71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56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35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21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21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9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9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5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5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9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9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21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21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35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56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71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84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98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98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84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71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56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35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21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21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9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9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5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5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9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9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21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21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35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56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71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84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98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98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84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71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56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35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21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21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9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9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5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5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9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9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21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21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35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56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71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84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98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98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84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71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56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35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21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21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9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9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5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5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9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9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21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21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35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56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71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84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98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98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84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71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56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35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21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21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9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9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5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5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9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9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21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21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35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56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71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84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98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98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84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71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56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35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21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21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9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9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5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5</v>
      </c>
      <c r="B3" s="33">
        <f>IF('Pattern Design'!C29&lt;3,0,'Pattern Design'!C29/16.7)</f>
        <v>0.29940119760479045</v>
      </c>
      <c r="C3" s="33">
        <f>IF('Pattern Design'!D29&lt;3,0,'Pattern Design'!D29/16.7)</f>
        <v>0.53892215568862278</v>
      </c>
      <c r="D3" s="33">
        <f>IF('Pattern Design'!E29&lt;3,0,'Pattern Design'!E29/16.7)</f>
        <v>0.53892215568862278</v>
      </c>
      <c r="E3" s="33">
        <f>IF('Pattern Design'!F29&lt;3,0,'Pattern Design'!F29/16.7)</f>
        <v>1.2574850299401199</v>
      </c>
      <c r="F3" s="33">
        <f>IF('Pattern Design'!G29&lt;3,0,'Pattern Design'!G29/16.7)</f>
        <v>1.2574850299401199</v>
      </c>
      <c r="G3" s="33">
        <f>IF('Pattern Design'!H29&lt;3,0,'Pattern Design'!H29/16.7)</f>
        <v>2.0958083832335332</v>
      </c>
      <c r="H3" s="33">
        <f>IF('Pattern Design'!I29&lt;3,0,'Pattern Design'!I29/16.7)</f>
        <v>3.3532934131736529</v>
      </c>
      <c r="I3" s="33">
        <f>IF('Pattern Design'!J29&lt;3,0,'Pattern Design'!J29/16.7)</f>
        <v>4.2514970059880239</v>
      </c>
      <c r="J3" s="33">
        <f>IF('Pattern Design'!K29&lt;3,0,'Pattern Design'!K29/16.7)</f>
        <v>5.0299401197604796</v>
      </c>
      <c r="K3" s="33">
        <f>IF('Pattern Design'!L29&lt;3,0,'Pattern Design'!L29/16.7)</f>
        <v>5.8682634730538927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5.8682634730538927</v>
      </c>
      <c r="AF3" s="33">
        <f>IF('Pattern Design'!AG29&lt;3,0,'Pattern Design'!AG29/16.7)</f>
        <v>5.0299401197604796</v>
      </c>
      <c r="AG3" s="33">
        <f>IF('Pattern Design'!AH29&lt;3,0,'Pattern Design'!AH29/16.7)</f>
        <v>4.2514970059880239</v>
      </c>
      <c r="AH3" s="33">
        <f>IF('Pattern Design'!AI29&lt;3,0,'Pattern Design'!AI29/16.7)</f>
        <v>3.3532934131736529</v>
      </c>
      <c r="AI3" s="33">
        <f>IF('Pattern Design'!AJ29&lt;3,0,'Pattern Design'!AJ29/16.7)</f>
        <v>2.0958083832335332</v>
      </c>
      <c r="AJ3" s="33">
        <f>IF('Pattern Design'!AK29&lt;3,0,'Pattern Design'!AK29/16.7)</f>
        <v>1.2574850299401199</v>
      </c>
      <c r="AK3" s="33">
        <f>IF('Pattern Design'!AL29&lt;3,0,'Pattern Design'!AL29/16.7)</f>
        <v>1.2574850299401199</v>
      </c>
      <c r="AL3" s="33">
        <f>IF('Pattern Design'!AM29&lt;3,0,'Pattern Design'!AM29/16.7)</f>
        <v>0.53892215568862278</v>
      </c>
      <c r="AM3" s="33">
        <f>IF('Pattern Design'!AN29&lt;3,0,'Pattern Design'!AN29/16.7)</f>
        <v>0.53892215568862278</v>
      </c>
      <c r="AN3" s="33">
        <f>IF('Pattern Design'!AO29&lt;3,0,'Pattern Design'!AO29/16.7)</f>
        <v>0.29940119760479045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0.41916167664670662</v>
      </c>
      <c r="D4" s="33">
        <f>IF('Pattern Design'!E30&lt;3,0,'Pattern Design'!E30/16.7)</f>
        <v>0.41916167664670662</v>
      </c>
      <c r="E4" s="33">
        <f>IF('Pattern Design'!F30&lt;3,0,'Pattern Design'!F30/16.7)</f>
        <v>1.0179640718562875</v>
      </c>
      <c r="F4" s="33">
        <f>IF('Pattern Design'!G30&lt;3,0,'Pattern Design'!G30/16.7)</f>
        <v>1.0179640718562875</v>
      </c>
      <c r="G4" s="33">
        <f>IF('Pattern Design'!H30&lt;3,0,'Pattern Design'!H30/16.7)</f>
        <v>1.6766467065868265</v>
      </c>
      <c r="H4" s="33">
        <f>IF('Pattern Design'!I30&lt;3,0,'Pattern Design'!I30/16.7)</f>
        <v>2.7544910179640718</v>
      </c>
      <c r="I4" s="33">
        <f>IF('Pattern Design'!J30&lt;3,0,'Pattern Design'!J30/16.7)</f>
        <v>3.4131736526946108</v>
      </c>
      <c r="J4" s="33">
        <f>IF('Pattern Design'!K30&lt;3,0,'Pattern Design'!K30/16.7)</f>
        <v>4.0718562874251498</v>
      </c>
      <c r="K4" s="33">
        <f>IF('Pattern Design'!L30&lt;3,0,'Pattern Design'!L30/16.7)</f>
        <v>4.7904191616766472</v>
      </c>
      <c r="L4" s="33">
        <f>IF('Pattern Design'!M30&lt;3,0,'Pattern Design'!M30/16.7)</f>
        <v>5.6886227544910186</v>
      </c>
      <c r="M4" s="33">
        <f>IF('Pattern Design'!N30&lt;3,0,'Pattern Design'!N30/16.7)</f>
        <v>5.9880239520958085</v>
      </c>
      <c r="N4" s="33">
        <f>IF('Pattern Design'!O30&lt;3,0,'Pattern Design'!O30/16.7)</f>
        <v>5.9880239520958085</v>
      </c>
      <c r="O4" s="33">
        <f>IF('Pattern Design'!P30&lt;3,0,'Pattern Design'!P30/16.7)</f>
        <v>5.9880239520958085</v>
      </c>
      <c r="P4" s="33">
        <f>IF('Pattern Design'!Q30&lt;3,0,'Pattern Design'!Q30/16.7)</f>
        <v>5.9880239520958085</v>
      </c>
      <c r="Q4" s="33">
        <f>IF('Pattern Design'!R30&lt;3,0,'Pattern Design'!R30/16.7)</f>
        <v>5.9880239520958085</v>
      </c>
      <c r="R4" s="33">
        <f>IF('Pattern Design'!S30&lt;3,0,'Pattern Design'!S30/16.7)</f>
        <v>5.9880239520958085</v>
      </c>
      <c r="S4" s="33">
        <f>IF('Pattern Design'!T30&lt;3,0,'Pattern Design'!T30/16.7)</f>
        <v>5.9880239520958085</v>
      </c>
      <c r="T4" s="33">
        <f>IF('Pattern Design'!U30&lt;3,0,'Pattern Design'!U30/16.7)</f>
        <v>5.9880239520958085</v>
      </c>
      <c r="U4" s="33">
        <f>IF('Pattern Design'!V30&lt;3,0,'Pattern Design'!V30/16.7)</f>
        <v>5.9880239520958085</v>
      </c>
      <c r="V4" s="33">
        <f>IF('Pattern Design'!W30&lt;3,0,'Pattern Design'!W30/16.7)</f>
        <v>5.9880239520958085</v>
      </c>
      <c r="W4" s="33">
        <f>IF('Pattern Design'!X30&lt;3,0,'Pattern Design'!X30/16.7)</f>
        <v>5.9880239520958085</v>
      </c>
      <c r="X4" s="33">
        <f>IF('Pattern Design'!Y30&lt;3,0,'Pattern Design'!Y30/16.7)</f>
        <v>5.9880239520958085</v>
      </c>
      <c r="Y4" s="33">
        <f>IF('Pattern Design'!Z30&lt;3,0,'Pattern Design'!Z30/16.7)</f>
        <v>5.9880239520958085</v>
      </c>
      <c r="Z4" s="33">
        <f>IF('Pattern Design'!AA30&lt;3,0,'Pattern Design'!AA30/16.7)</f>
        <v>5.9880239520958085</v>
      </c>
      <c r="AA4" s="33">
        <f>IF('Pattern Design'!AB30&lt;3,0,'Pattern Design'!AB30/16.7)</f>
        <v>5.9880239520958085</v>
      </c>
      <c r="AB4" s="33">
        <f>IF('Pattern Design'!AC30&lt;3,0,'Pattern Design'!AC30/16.7)</f>
        <v>5.9880239520958085</v>
      </c>
      <c r="AC4" s="33">
        <f>IF('Pattern Design'!AD30&lt;3,0,'Pattern Design'!AD30/16.7)</f>
        <v>5.9880239520958085</v>
      </c>
      <c r="AD4" s="33">
        <f>IF('Pattern Design'!AE30&lt;3,0,'Pattern Design'!AE30/16.7)</f>
        <v>5.6886227544910186</v>
      </c>
      <c r="AE4" s="33">
        <f>IF('Pattern Design'!AF30&lt;3,0,'Pattern Design'!AF30/16.7)</f>
        <v>4.7904191616766472</v>
      </c>
      <c r="AF4" s="33">
        <f>IF('Pattern Design'!AG30&lt;3,0,'Pattern Design'!AG30/16.7)</f>
        <v>4.0718562874251498</v>
      </c>
      <c r="AG4" s="33">
        <f>IF('Pattern Design'!AH30&lt;3,0,'Pattern Design'!AH30/16.7)</f>
        <v>3.4131736526946108</v>
      </c>
      <c r="AH4" s="33">
        <f>IF('Pattern Design'!AI30&lt;3,0,'Pattern Design'!AI30/16.7)</f>
        <v>2.7544910179640718</v>
      </c>
      <c r="AI4" s="33">
        <f>IF('Pattern Design'!AJ30&lt;3,0,'Pattern Design'!AJ30/16.7)</f>
        <v>1.6766467065868265</v>
      </c>
      <c r="AJ4" s="33">
        <f>IF('Pattern Design'!AK30&lt;3,0,'Pattern Design'!AK30/16.7)</f>
        <v>1.0179640718562875</v>
      </c>
      <c r="AK4" s="33">
        <f>IF('Pattern Design'!AL30&lt;3,0,'Pattern Design'!AL30/16.7)</f>
        <v>1.0179640718562875</v>
      </c>
      <c r="AL4" s="33">
        <f>IF('Pattern Design'!AM30&lt;3,0,'Pattern Design'!AM30/16.7)</f>
        <v>0.41916167664670662</v>
      </c>
      <c r="AM4" s="33">
        <f>IF('Pattern Design'!AN30&lt;3,0,'Pattern Design'!AN30/16.7)</f>
        <v>0.41916167664670662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0.23952095808383234</v>
      </c>
      <c r="D5" s="33">
        <f>IF('Pattern Design'!E31&lt;3,0,'Pattern Design'!E31/16.7)</f>
        <v>0.23952095808383234</v>
      </c>
      <c r="E5" s="33">
        <f>IF('Pattern Design'!F31&lt;3,0,'Pattern Design'!F31/16.7)</f>
        <v>0.77844311377245512</v>
      </c>
      <c r="F5" s="33">
        <f>IF('Pattern Design'!G31&lt;3,0,'Pattern Design'!G31/16.7)</f>
        <v>0.77844311377245512</v>
      </c>
      <c r="G5" s="33">
        <f>IF('Pattern Design'!H31&lt;3,0,'Pattern Design'!H31/16.7)</f>
        <v>1.3173652694610778</v>
      </c>
      <c r="H5" s="33">
        <f>IF('Pattern Design'!I31&lt;3,0,'Pattern Design'!I31/16.7)</f>
        <v>2.0958083832335332</v>
      </c>
      <c r="I5" s="33">
        <f>IF('Pattern Design'!J31&lt;3,0,'Pattern Design'!J31/16.7)</f>
        <v>2.6347305389221556</v>
      </c>
      <c r="J5" s="33">
        <f>IF('Pattern Design'!K31&lt;3,0,'Pattern Design'!K31/16.7)</f>
        <v>3.1137724550898205</v>
      </c>
      <c r="K5" s="33">
        <f>IF('Pattern Design'!L31&lt;3,0,'Pattern Design'!L31/16.7)</f>
        <v>3.6526946107784433</v>
      </c>
      <c r="L5" s="33">
        <f>IF('Pattern Design'!M31&lt;3,0,'Pattern Design'!M31/16.7)</f>
        <v>4.431137724550898</v>
      </c>
      <c r="M5" s="33">
        <f>IF('Pattern Design'!N31&lt;3,0,'Pattern Design'!N31/16.7)</f>
        <v>5.4491017964071862</v>
      </c>
      <c r="N5" s="33">
        <f>IF('Pattern Design'!O31&lt;3,0,'Pattern Design'!O31/16.7)</f>
        <v>5.9880239520958085</v>
      </c>
      <c r="O5" s="33">
        <f>IF('Pattern Design'!P31&lt;3,0,'Pattern Design'!P31/16.7)</f>
        <v>5.9880239520958085</v>
      </c>
      <c r="P5" s="33">
        <f>IF('Pattern Design'!Q31&lt;3,0,'Pattern Design'!Q31/16.7)</f>
        <v>5.9880239520958085</v>
      </c>
      <c r="Q5" s="33">
        <f>IF('Pattern Design'!R31&lt;3,0,'Pattern Design'!R31/16.7)</f>
        <v>5.9880239520958085</v>
      </c>
      <c r="R5" s="33">
        <f>IF('Pattern Design'!S31&lt;3,0,'Pattern Design'!S31/16.7)</f>
        <v>5.9880239520958085</v>
      </c>
      <c r="S5" s="33">
        <f>IF('Pattern Design'!T31&lt;3,0,'Pattern Design'!T31/16.7)</f>
        <v>5.9880239520958085</v>
      </c>
      <c r="T5" s="33">
        <f>IF('Pattern Design'!U31&lt;3,0,'Pattern Design'!U31/16.7)</f>
        <v>5.9880239520958085</v>
      </c>
      <c r="U5" s="33">
        <f>IF('Pattern Design'!V31&lt;3,0,'Pattern Design'!V31/16.7)</f>
        <v>5.9880239520958085</v>
      </c>
      <c r="V5" s="33">
        <f>IF('Pattern Design'!W31&lt;3,0,'Pattern Design'!W31/16.7)</f>
        <v>5.9880239520958085</v>
      </c>
      <c r="W5" s="33">
        <f>IF('Pattern Design'!X31&lt;3,0,'Pattern Design'!X31/16.7)</f>
        <v>5.9880239520958085</v>
      </c>
      <c r="X5" s="33">
        <f>IF('Pattern Design'!Y31&lt;3,0,'Pattern Design'!Y31/16.7)</f>
        <v>5.9880239520958085</v>
      </c>
      <c r="Y5" s="33">
        <f>IF('Pattern Design'!Z31&lt;3,0,'Pattern Design'!Z31/16.7)</f>
        <v>5.9880239520958085</v>
      </c>
      <c r="Z5" s="33">
        <f>IF('Pattern Design'!AA31&lt;3,0,'Pattern Design'!AA31/16.7)</f>
        <v>5.9880239520958085</v>
      </c>
      <c r="AA5" s="33">
        <f>IF('Pattern Design'!AB31&lt;3,0,'Pattern Design'!AB31/16.7)</f>
        <v>5.9880239520958085</v>
      </c>
      <c r="AB5" s="33">
        <f>IF('Pattern Design'!AC31&lt;3,0,'Pattern Design'!AC31/16.7)</f>
        <v>5.9880239520958085</v>
      </c>
      <c r="AC5" s="33">
        <f>IF('Pattern Design'!AD31&lt;3,0,'Pattern Design'!AD31/16.7)</f>
        <v>5.4491017964071862</v>
      </c>
      <c r="AD5" s="33">
        <f>IF('Pattern Design'!AE31&lt;3,0,'Pattern Design'!AE31/16.7)</f>
        <v>4.431137724550898</v>
      </c>
      <c r="AE5" s="33">
        <f>IF('Pattern Design'!AF31&lt;3,0,'Pattern Design'!AF31/16.7)</f>
        <v>3.6526946107784433</v>
      </c>
      <c r="AF5" s="33">
        <f>IF('Pattern Design'!AG31&lt;3,0,'Pattern Design'!AG31/16.7)</f>
        <v>3.1137724550898205</v>
      </c>
      <c r="AG5" s="33">
        <f>IF('Pattern Design'!AH31&lt;3,0,'Pattern Design'!AH31/16.7)</f>
        <v>2.6347305389221556</v>
      </c>
      <c r="AH5" s="33">
        <f>IF('Pattern Design'!AI31&lt;3,0,'Pattern Design'!AI31/16.7)</f>
        <v>2.0958083832335332</v>
      </c>
      <c r="AI5" s="33">
        <f>IF('Pattern Design'!AJ31&lt;3,0,'Pattern Design'!AJ31/16.7)</f>
        <v>1.3173652694610778</v>
      </c>
      <c r="AJ5" s="33">
        <f>IF('Pattern Design'!AK31&lt;3,0,'Pattern Design'!AK31/16.7)</f>
        <v>0.77844311377245512</v>
      </c>
      <c r="AK5" s="33">
        <f>IF('Pattern Design'!AL31&lt;3,0,'Pattern Design'!AL31/16.7)</f>
        <v>0.77844311377245512</v>
      </c>
      <c r="AL5" s="33">
        <f>IF('Pattern Design'!AM31&lt;3,0,'Pattern Design'!AM31/16.7)</f>
        <v>0.23952095808383234</v>
      </c>
      <c r="AM5" s="33">
        <f>IF('Pattern Design'!AN31&lt;3,0,'Pattern Design'!AN31/16.7)</f>
        <v>0.23952095808383234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3">
        <f>IF('Pattern Design'!C32&lt;3,0,'Pattern Design'!C32/16.7)</f>
        <v>0</v>
      </c>
      <c r="C6" s="33">
        <f>IF('Pattern Design'!D32&lt;3,0,'Pattern Design'!D32/16.7)</f>
        <v>0.17964071856287425</v>
      </c>
      <c r="D6" s="33">
        <f>IF('Pattern Design'!E32&lt;3,0,'Pattern Design'!E32/16.7)</f>
        <v>0.17964071856287425</v>
      </c>
      <c r="E6" s="33">
        <f>IF('Pattern Design'!F32&lt;3,0,'Pattern Design'!F32/16.7)</f>
        <v>0.53892215568862278</v>
      </c>
      <c r="F6" s="33">
        <f>IF('Pattern Design'!G32&lt;3,0,'Pattern Design'!G32/16.7)</f>
        <v>0.53892215568862278</v>
      </c>
      <c r="G6" s="33">
        <f>IF('Pattern Design'!H32&lt;3,0,'Pattern Design'!H32/16.7)</f>
        <v>0.89820359281437134</v>
      </c>
      <c r="H6" s="33">
        <f>IF('Pattern Design'!I32&lt;3,0,'Pattern Design'!I32/16.7)</f>
        <v>1.437125748502994</v>
      </c>
      <c r="I6" s="33">
        <f>IF('Pattern Design'!J32&lt;3,0,'Pattern Design'!J32/16.7)</f>
        <v>1.7964071856287427</v>
      </c>
      <c r="J6" s="33">
        <f>IF('Pattern Design'!K32&lt;3,0,'Pattern Design'!K32/16.7)</f>
        <v>2.1556886227544911</v>
      </c>
      <c r="K6" s="33">
        <f>IF('Pattern Design'!L32&lt;3,0,'Pattern Design'!L32/16.7)</f>
        <v>2.5149700598802398</v>
      </c>
      <c r="L6" s="33">
        <f>IF('Pattern Design'!M32&lt;3,0,'Pattern Design'!M32/16.7)</f>
        <v>2.9940119760479043</v>
      </c>
      <c r="M6" s="33">
        <f>IF('Pattern Design'!N32&lt;3,0,'Pattern Design'!N32/16.7)</f>
        <v>3.7125748502994012</v>
      </c>
      <c r="N6" s="33">
        <f>IF('Pattern Design'!O32&lt;3,0,'Pattern Design'!O32/16.7)</f>
        <v>4.1317365269461082</v>
      </c>
      <c r="O6" s="33">
        <f>IF('Pattern Design'!P32&lt;3,0,'Pattern Design'!P32/16.7)</f>
        <v>4.1317365269461082</v>
      </c>
      <c r="P6" s="33">
        <f>IF('Pattern Design'!Q32&lt;3,0,'Pattern Design'!Q32/16.7)</f>
        <v>4.1317365269461082</v>
      </c>
      <c r="Q6" s="33">
        <f>IF('Pattern Design'!R32&lt;3,0,'Pattern Design'!R32/16.7)</f>
        <v>4.1317365269461082</v>
      </c>
      <c r="R6" s="33">
        <f>IF('Pattern Design'!S32&lt;3,0,'Pattern Design'!S32/16.7)</f>
        <v>4.1317365269461082</v>
      </c>
      <c r="S6" s="33">
        <f>IF('Pattern Design'!T32&lt;3,0,'Pattern Design'!T32/16.7)</f>
        <v>4.1317365269461082</v>
      </c>
      <c r="T6" s="33">
        <f>IF('Pattern Design'!U32&lt;3,0,'Pattern Design'!U32/16.7)</f>
        <v>4.1317365269461082</v>
      </c>
      <c r="U6" s="33">
        <f>IF('Pattern Design'!V32&lt;3,0,'Pattern Design'!V32/16.7)</f>
        <v>4.1317365269461082</v>
      </c>
      <c r="V6" s="33">
        <f>IF('Pattern Design'!W32&lt;3,0,'Pattern Design'!W32/16.7)</f>
        <v>4.1317365269461082</v>
      </c>
      <c r="W6" s="33">
        <f>IF('Pattern Design'!X32&lt;3,0,'Pattern Design'!X32/16.7)</f>
        <v>4.1317365269461082</v>
      </c>
      <c r="X6" s="33">
        <f>IF('Pattern Design'!Y32&lt;3,0,'Pattern Design'!Y32/16.7)</f>
        <v>4.1317365269461082</v>
      </c>
      <c r="Y6" s="33">
        <f>IF('Pattern Design'!Z32&lt;3,0,'Pattern Design'!Z32/16.7)</f>
        <v>4.1317365269461082</v>
      </c>
      <c r="Z6" s="33">
        <f>IF('Pattern Design'!AA32&lt;3,0,'Pattern Design'!AA32/16.7)</f>
        <v>4.1317365269461082</v>
      </c>
      <c r="AA6" s="33">
        <f>IF('Pattern Design'!AB32&lt;3,0,'Pattern Design'!AB32/16.7)</f>
        <v>4.1317365269461082</v>
      </c>
      <c r="AB6" s="33">
        <f>IF('Pattern Design'!AC32&lt;3,0,'Pattern Design'!AC32/16.7)</f>
        <v>4.1317365269461082</v>
      </c>
      <c r="AC6" s="33">
        <f>IF('Pattern Design'!AD32&lt;3,0,'Pattern Design'!AD32/16.7)</f>
        <v>3.7125748502994012</v>
      </c>
      <c r="AD6" s="33">
        <f>IF('Pattern Design'!AE32&lt;3,0,'Pattern Design'!AE32/16.7)</f>
        <v>2.9940119760479043</v>
      </c>
      <c r="AE6" s="33">
        <f>IF('Pattern Design'!AF32&lt;3,0,'Pattern Design'!AF32/16.7)</f>
        <v>2.5149700598802398</v>
      </c>
      <c r="AF6" s="33">
        <f>IF('Pattern Design'!AG32&lt;3,0,'Pattern Design'!AG32/16.7)</f>
        <v>2.1556886227544911</v>
      </c>
      <c r="AG6" s="33">
        <f>IF('Pattern Design'!AH32&lt;3,0,'Pattern Design'!AH32/16.7)</f>
        <v>1.7964071856287427</v>
      </c>
      <c r="AH6" s="33">
        <f>IF('Pattern Design'!AI32&lt;3,0,'Pattern Design'!AI32/16.7)</f>
        <v>1.437125748502994</v>
      </c>
      <c r="AI6" s="33">
        <f>IF('Pattern Design'!AJ32&lt;3,0,'Pattern Design'!AJ32/16.7)</f>
        <v>0.89820359281437134</v>
      </c>
      <c r="AJ6" s="33">
        <f>IF('Pattern Design'!AK32&lt;3,0,'Pattern Design'!AK32/16.7)</f>
        <v>0.53892215568862278</v>
      </c>
      <c r="AK6" s="33">
        <f>IF('Pattern Design'!AL32&lt;3,0,'Pattern Design'!AL32/16.7)</f>
        <v>0.53892215568862278</v>
      </c>
      <c r="AL6" s="33">
        <f>IF('Pattern Design'!AM32&lt;3,0,'Pattern Design'!AM32/16.7)</f>
        <v>0.17964071856287425</v>
      </c>
      <c r="AM6" s="33">
        <f>IF('Pattern Design'!AN32&lt;3,0,'Pattern Design'!AN32/16.7)</f>
        <v>0.17964071856287425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0.29940119760479045</v>
      </c>
      <c r="F7" s="33">
        <f>IF('Pattern Design'!G33&lt;3,0,'Pattern Design'!G33/16.7)</f>
        <v>0.29940119760479045</v>
      </c>
      <c r="G7" s="33">
        <f>IF('Pattern Design'!H33&lt;3,0,'Pattern Design'!H33/16.7)</f>
        <v>0.47904191616766467</v>
      </c>
      <c r="H7" s="33">
        <f>IF('Pattern Design'!I33&lt;3,0,'Pattern Design'!I33/16.7)</f>
        <v>0.77844311377245512</v>
      </c>
      <c r="I7" s="33">
        <f>IF('Pattern Design'!J33&lt;3,0,'Pattern Design'!J33/16.7)</f>
        <v>1.0179640718562875</v>
      </c>
      <c r="J7" s="33">
        <f>IF('Pattern Design'!K33&lt;3,0,'Pattern Design'!K33/16.7)</f>
        <v>1.1976047904191618</v>
      </c>
      <c r="K7" s="33">
        <f>IF('Pattern Design'!L33&lt;3,0,'Pattern Design'!L33/16.7)</f>
        <v>1.437125748502994</v>
      </c>
      <c r="L7" s="33">
        <f>IF('Pattern Design'!M33&lt;3,0,'Pattern Design'!M33/16.7)</f>
        <v>1.6766467065868265</v>
      </c>
      <c r="M7" s="33">
        <f>IF('Pattern Design'!N33&lt;3,0,'Pattern Design'!N33/16.7)</f>
        <v>1.9760479041916168</v>
      </c>
      <c r="N7" s="33">
        <f>IF('Pattern Design'!O33&lt;3,0,'Pattern Design'!O33/16.7)</f>
        <v>2.1556886227544911</v>
      </c>
      <c r="O7" s="33">
        <f>IF('Pattern Design'!P33&lt;3,0,'Pattern Design'!P33/16.7)</f>
        <v>2.1556886227544911</v>
      </c>
      <c r="P7" s="33">
        <f>IF('Pattern Design'!Q33&lt;3,0,'Pattern Design'!Q33/16.7)</f>
        <v>2.1556886227544911</v>
      </c>
      <c r="Q7" s="33">
        <f>IF('Pattern Design'!R33&lt;3,0,'Pattern Design'!R33/16.7)</f>
        <v>2.1556886227544911</v>
      </c>
      <c r="R7" s="33">
        <f>IF('Pattern Design'!S33&lt;3,0,'Pattern Design'!S33/16.7)</f>
        <v>2.1556886227544911</v>
      </c>
      <c r="S7" s="33">
        <f>IF('Pattern Design'!T33&lt;3,0,'Pattern Design'!T33/16.7)</f>
        <v>2.1556886227544911</v>
      </c>
      <c r="T7" s="33">
        <f>IF('Pattern Design'!U33&lt;3,0,'Pattern Design'!U33/16.7)</f>
        <v>2.1556886227544911</v>
      </c>
      <c r="U7" s="33">
        <f>IF('Pattern Design'!V33&lt;3,0,'Pattern Design'!V33/16.7)</f>
        <v>2.1556886227544911</v>
      </c>
      <c r="V7" s="33">
        <f>IF('Pattern Design'!W33&lt;3,0,'Pattern Design'!W33/16.7)</f>
        <v>2.1556886227544911</v>
      </c>
      <c r="W7" s="33">
        <f>IF('Pattern Design'!X33&lt;3,0,'Pattern Design'!X33/16.7)</f>
        <v>2.1556886227544911</v>
      </c>
      <c r="X7" s="33">
        <f>IF('Pattern Design'!Y33&lt;3,0,'Pattern Design'!Y33/16.7)</f>
        <v>2.1556886227544911</v>
      </c>
      <c r="Y7" s="33">
        <f>IF('Pattern Design'!Z33&lt;3,0,'Pattern Design'!Z33/16.7)</f>
        <v>2.1556886227544911</v>
      </c>
      <c r="Z7" s="33">
        <f>IF('Pattern Design'!AA33&lt;3,0,'Pattern Design'!AA33/16.7)</f>
        <v>2.1556886227544911</v>
      </c>
      <c r="AA7" s="33">
        <f>IF('Pattern Design'!AB33&lt;3,0,'Pattern Design'!AB33/16.7)</f>
        <v>2.1556886227544911</v>
      </c>
      <c r="AB7" s="33">
        <f>IF('Pattern Design'!AC33&lt;3,0,'Pattern Design'!AC33/16.7)</f>
        <v>2.1556886227544911</v>
      </c>
      <c r="AC7" s="33">
        <f>IF('Pattern Design'!AD33&lt;3,0,'Pattern Design'!AD33/16.7)</f>
        <v>1.9760479041916168</v>
      </c>
      <c r="AD7" s="33">
        <f>IF('Pattern Design'!AE33&lt;3,0,'Pattern Design'!AE33/16.7)</f>
        <v>1.6766467065868265</v>
      </c>
      <c r="AE7" s="33">
        <f>IF('Pattern Design'!AF33&lt;3,0,'Pattern Design'!AF33/16.7)</f>
        <v>1.437125748502994</v>
      </c>
      <c r="AF7" s="33">
        <f>IF('Pattern Design'!AG33&lt;3,0,'Pattern Design'!AG33/16.7)</f>
        <v>1.1976047904191618</v>
      </c>
      <c r="AG7" s="33">
        <f>IF('Pattern Design'!AH33&lt;3,0,'Pattern Design'!AH33/16.7)</f>
        <v>1.0179640718562875</v>
      </c>
      <c r="AH7" s="33">
        <f>IF('Pattern Design'!AI33&lt;3,0,'Pattern Design'!AI33/16.7)</f>
        <v>0.77844311377245512</v>
      </c>
      <c r="AI7" s="33">
        <f>IF('Pattern Design'!AJ33&lt;3,0,'Pattern Design'!AJ33/16.7)</f>
        <v>0.47904191616766467</v>
      </c>
      <c r="AJ7" s="33">
        <f>IF('Pattern Design'!AK33&lt;3,0,'Pattern Design'!AK33/16.7)</f>
        <v>0.29940119760479045</v>
      </c>
      <c r="AK7" s="33">
        <f>IF('Pattern Design'!AL33&lt;3,0,'Pattern Design'!AL33/16.7)</f>
        <v>0.29940119760479045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10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</v>
      </c>
      <c r="F8" s="33">
        <f>IF('Pattern Design'!G34&lt;3,0,'Pattern Design'!G34/16.7)</f>
        <v>0</v>
      </c>
      <c r="G8" s="33">
        <f>IF('Pattern Design'!H34&lt;3,0,'Pattern Design'!H34/16.7)</f>
        <v>0</v>
      </c>
      <c r="H8" s="33">
        <f>IF('Pattern Design'!I34&lt;3,0,'Pattern Design'!I34/16.7)</f>
        <v>0</v>
      </c>
      <c r="I8" s="33">
        <f>IF('Pattern Design'!J34&lt;3,0,'Pattern Design'!J34/16.7)</f>
        <v>0</v>
      </c>
      <c r="J8" s="33">
        <f>IF('Pattern Design'!K34&lt;3,0,'Pattern Design'!K34/16.7)</f>
        <v>0</v>
      </c>
      <c r="K8" s="33">
        <f>IF('Pattern Design'!L34&lt;3,0,'Pattern Design'!L34/16.7)</f>
        <v>0</v>
      </c>
      <c r="L8" s="33">
        <f>IF('Pattern Design'!M34&lt;3,0,'Pattern Design'!M34/16.7)</f>
        <v>0</v>
      </c>
      <c r="M8" s="33">
        <f>IF('Pattern Design'!N34&lt;3,0,'Pattern Design'!N34/16.7)</f>
        <v>0</v>
      </c>
      <c r="N8" s="33">
        <f>IF('Pattern Design'!O34&lt;3,0,'Pattern Design'!O34/16.7)</f>
        <v>0</v>
      </c>
      <c r="O8" s="33">
        <f>IF('Pattern Design'!P34&lt;3,0,'Pattern Design'!P34/16.7)</f>
        <v>0</v>
      </c>
      <c r="P8" s="33">
        <f>IF('Pattern Design'!Q34&lt;3,0,'Pattern Design'!Q34/16.7)</f>
        <v>0</v>
      </c>
      <c r="Q8" s="33">
        <f>IF('Pattern Design'!R34&lt;3,0,'Pattern Design'!R34/16.7)</f>
        <v>0</v>
      </c>
      <c r="R8" s="33">
        <f>IF('Pattern Design'!S34&lt;3,0,'Pattern Design'!S34/16.7)</f>
        <v>0</v>
      </c>
      <c r="S8" s="33">
        <f>IF('Pattern Design'!T34&lt;3,0,'Pattern Design'!T34/16.7)</f>
        <v>0</v>
      </c>
      <c r="T8" s="33">
        <f>IF('Pattern Design'!U34&lt;3,0,'Pattern Design'!U34/16.7)</f>
        <v>0</v>
      </c>
      <c r="U8" s="33">
        <f>IF('Pattern Design'!V34&lt;3,0,'Pattern Design'!V34/16.7)</f>
        <v>0</v>
      </c>
      <c r="V8" s="33">
        <f>IF('Pattern Design'!W34&lt;3,0,'Pattern Design'!W34/16.7)</f>
        <v>0</v>
      </c>
      <c r="W8" s="33">
        <f>IF('Pattern Design'!X34&lt;3,0,'Pattern Design'!X34/16.7)</f>
        <v>0</v>
      </c>
      <c r="X8" s="33">
        <f>IF('Pattern Design'!Y34&lt;3,0,'Pattern Design'!Y34/16.7)</f>
        <v>0</v>
      </c>
      <c r="Y8" s="33">
        <f>IF('Pattern Design'!Z34&lt;3,0,'Pattern Design'!Z34/16.7)</f>
        <v>0</v>
      </c>
      <c r="Z8" s="33">
        <f>IF('Pattern Design'!AA34&lt;3,0,'Pattern Design'!AA34/16.7)</f>
        <v>0</v>
      </c>
      <c r="AA8" s="33">
        <f>IF('Pattern Design'!AB34&lt;3,0,'Pattern Design'!AB34/16.7)</f>
        <v>0</v>
      </c>
      <c r="AB8" s="33">
        <f>IF('Pattern Design'!AC34&lt;3,0,'Pattern Design'!AC34/16.7)</f>
        <v>0</v>
      </c>
      <c r="AC8" s="33">
        <f>IF('Pattern Design'!AD34&lt;3,0,'Pattern Design'!AD34/16.7)</f>
        <v>0</v>
      </c>
      <c r="AD8" s="33">
        <f>IF('Pattern Design'!AE34&lt;3,0,'Pattern Design'!AE34/16.7)</f>
        <v>0</v>
      </c>
      <c r="AE8" s="33">
        <f>IF('Pattern Design'!AF34&lt;3,0,'Pattern Design'!AF34/16.7)</f>
        <v>0</v>
      </c>
      <c r="AF8" s="33">
        <f>IF('Pattern Design'!AG34&lt;3,0,'Pattern Design'!AG34/16.7)</f>
        <v>0</v>
      </c>
      <c r="AG8" s="33">
        <f>IF('Pattern Design'!AH34&lt;3,0,'Pattern Design'!AH34/16.7)</f>
        <v>0</v>
      </c>
      <c r="AH8" s="33">
        <f>IF('Pattern Design'!AI34&lt;3,0,'Pattern Design'!AI34/16.7)</f>
        <v>0</v>
      </c>
      <c r="AI8" s="33">
        <f>IF('Pattern Design'!AJ34&lt;3,0,'Pattern Design'!AJ34/16.7)</f>
        <v>0</v>
      </c>
      <c r="AJ8" s="33">
        <f>IF('Pattern Design'!AK34&lt;3,0,'Pattern Design'!AK34/16.7)</f>
        <v>0</v>
      </c>
      <c r="AK8" s="33">
        <f>IF('Pattern Design'!AL34&lt;3,0,'Pattern Design'!AL34/16.7)</f>
        <v>0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-38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50</v>
      </c>
      <c r="B12">
        <f t="shared" ref="B12:B18" si="0">B3*$A12</f>
        <v>14.970059880239523</v>
      </c>
      <c r="C12">
        <f t="shared" ref="C12:AM16" si="1">C3*$A12</f>
        <v>26.946107784431138</v>
      </c>
      <c r="D12">
        <f t="shared" si="1"/>
        <v>26.946107784431138</v>
      </c>
      <c r="E12">
        <f t="shared" si="1"/>
        <v>62.874251497005993</v>
      </c>
      <c r="F12">
        <f t="shared" si="1"/>
        <v>62.874251497005993</v>
      </c>
      <c r="G12">
        <f t="shared" si="1"/>
        <v>104.79041916167667</v>
      </c>
      <c r="H12">
        <f t="shared" si="1"/>
        <v>167.66467065868264</v>
      </c>
      <c r="I12">
        <f t="shared" si="1"/>
        <v>212.57485029940119</v>
      </c>
      <c r="J12">
        <f t="shared" si="1"/>
        <v>251.49700598802397</v>
      </c>
      <c r="K12">
        <f t="shared" si="1"/>
        <v>293.41317365269464</v>
      </c>
      <c r="L12">
        <f t="shared" si="1"/>
        <v>299.40119760479041</v>
      </c>
      <c r="M12">
        <f t="shared" si="1"/>
        <v>299.40119760479041</v>
      </c>
      <c r="N12">
        <f t="shared" si="1"/>
        <v>299.40119760479041</v>
      </c>
      <c r="O12">
        <f t="shared" si="1"/>
        <v>299.40119760479041</v>
      </c>
      <c r="P12">
        <f t="shared" si="1"/>
        <v>299.40119760479041</v>
      </c>
      <c r="Q12">
        <f t="shared" si="1"/>
        <v>299.40119760479041</v>
      </c>
      <c r="R12">
        <f t="shared" si="1"/>
        <v>299.40119760479041</v>
      </c>
      <c r="S12">
        <f t="shared" si="1"/>
        <v>299.40119760479041</v>
      </c>
      <c r="T12">
        <f t="shared" si="1"/>
        <v>299.40119760479041</v>
      </c>
      <c r="U12">
        <f t="shared" si="1"/>
        <v>299.40119760479041</v>
      </c>
      <c r="V12">
        <f t="shared" si="1"/>
        <v>299.40119760479041</v>
      </c>
      <c r="W12">
        <f t="shared" si="1"/>
        <v>299.40119760479041</v>
      </c>
      <c r="X12">
        <f t="shared" si="1"/>
        <v>299.40119760479041</v>
      </c>
      <c r="Y12">
        <f t="shared" si="1"/>
        <v>299.40119760479041</v>
      </c>
      <c r="Z12">
        <f t="shared" si="1"/>
        <v>299.40119760479041</v>
      </c>
      <c r="AA12">
        <f t="shared" si="1"/>
        <v>299.40119760479041</v>
      </c>
      <c r="AB12">
        <f t="shared" si="1"/>
        <v>299.40119760479041</v>
      </c>
      <c r="AC12">
        <f t="shared" si="1"/>
        <v>299.40119760479041</v>
      </c>
      <c r="AD12">
        <f t="shared" si="1"/>
        <v>299.40119760479041</v>
      </c>
      <c r="AE12">
        <f t="shared" si="1"/>
        <v>293.41317365269464</v>
      </c>
      <c r="AF12">
        <f t="shared" si="1"/>
        <v>251.49700598802397</v>
      </c>
      <c r="AG12">
        <f t="shared" si="1"/>
        <v>212.57485029940119</v>
      </c>
      <c r="AH12">
        <f t="shared" si="1"/>
        <v>167.66467065868264</v>
      </c>
      <c r="AI12">
        <f t="shared" si="1"/>
        <v>104.79041916167667</v>
      </c>
      <c r="AJ12">
        <f t="shared" si="1"/>
        <v>62.874251497005993</v>
      </c>
      <c r="AK12">
        <f t="shared" si="1"/>
        <v>62.874251497005993</v>
      </c>
      <c r="AL12">
        <f t="shared" si="1"/>
        <v>26.946107784431138</v>
      </c>
      <c r="AM12">
        <f t="shared" si="1"/>
        <v>26.946107784431138</v>
      </c>
      <c r="AN12">
        <f t="shared" ref="AN12" si="2">AN3*$A12</f>
        <v>14.970059880239523</v>
      </c>
      <c r="AO12">
        <f>SUM(B12:AN12)</f>
        <v>8137.7245508982032</v>
      </c>
      <c r="AP12">
        <f>AO12/1000</f>
        <v>8.1377245508982039</v>
      </c>
      <c r="AQ12" s="33">
        <f>AP12*0.7</f>
        <v>5.6964071856287424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20.95808383233533</v>
      </c>
      <c r="D13">
        <f t="shared" si="1"/>
        <v>20.95808383233533</v>
      </c>
      <c r="E13">
        <f t="shared" si="1"/>
        <v>50.898203592814376</v>
      </c>
      <c r="F13">
        <f t="shared" si="1"/>
        <v>50.898203592814376</v>
      </c>
      <c r="G13">
        <f t="shared" si="1"/>
        <v>83.832335329341319</v>
      </c>
      <c r="H13">
        <f t="shared" si="1"/>
        <v>137.7245508982036</v>
      </c>
      <c r="I13">
        <f t="shared" si="1"/>
        <v>170.65868263473055</v>
      </c>
      <c r="J13">
        <f t="shared" si="1"/>
        <v>203.5928143712575</v>
      </c>
      <c r="K13">
        <f t="shared" si="1"/>
        <v>239.52095808383237</v>
      </c>
      <c r="L13">
        <f t="shared" si="1"/>
        <v>284.43113772455092</v>
      </c>
      <c r="M13">
        <f t="shared" si="1"/>
        <v>299.40119760479041</v>
      </c>
      <c r="N13">
        <f t="shared" si="1"/>
        <v>299.40119760479041</v>
      </c>
      <c r="O13">
        <f t="shared" si="1"/>
        <v>299.40119760479041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299.40119760479041</v>
      </c>
      <c r="AB13">
        <f t="shared" si="1"/>
        <v>299.40119760479041</v>
      </c>
      <c r="AC13">
        <f t="shared" si="1"/>
        <v>299.40119760479041</v>
      </c>
      <c r="AD13">
        <f t="shared" si="1"/>
        <v>284.43113772455092</v>
      </c>
      <c r="AE13">
        <f t="shared" si="1"/>
        <v>239.52095808383237</v>
      </c>
      <c r="AF13">
        <f t="shared" si="1"/>
        <v>203.5928143712575</v>
      </c>
      <c r="AG13">
        <f t="shared" si="1"/>
        <v>170.65868263473055</v>
      </c>
      <c r="AH13">
        <f t="shared" si="1"/>
        <v>137.7245508982036</v>
      </c>
      <c r="AI13">
        <f t="shared" si="1"/>
        <v>83.832335329341319</v>
      </c>
      <c r="AJ13">
        <f t="shared" si="1"/>
        <v>50.898203592814376</v>
      </c>
      <c r="AK13">
        <f t="shared" si="1"/>
        <v>50.898203592814376</v>
      </c>
      <c r="AL13">
        <f t="shared" si="1"/>
        <v>20.95808383233533</v>
      </c>
      <c r="AM13">
        <f t="shared" si="1"/>
        <v>20.95808383233533</v>
      </c>
      <c r="AN13">
        <f t="shared" ref="AN13" si="4">AN4*$A13</f>
        <v>0</v>
      </c>
      <c r="AO13">
        <f t="shared" ref="AO13:AO19" si="5">SUM(B13:AN13)</f>
        <v>7616.7664670658705</v>
      </c>
      <c r="AP13">
        <f t="shared" ref="AP13:AP19" si="6">AO13/1000</f>
        <v>7.6167664670658706</v>
      </c>
      <c r="AQ13" s="33">
        <f t="shared" ref="AQ13:AQ19" si="7">AP13*0.7</f>
        <v>5.3317365269461092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14.37125748502994</v>
      </c>
      <c r="D14">
        <f t="shared" si="1"/>
        <v>14.37125748502994</v>
      </c>
      <c r="E14">
        <f t="shared" si="1"/>
        <v>46.706586826347305</v>
      </c>
      <c r="F14">
        <f t="shared" si="1"/>
        <v>46.706586826347305</v>
      </c>
      <c r="G14">
        <f t="shared" si="1"/>
        <v>79.041916167664667</v>
      </c>
      <c r="H14">
        <f t="shared" si="1"/>
        <v>125.748502994012</v>
      </c>
      <c r="I14">
        <f t="shared" si="1"/>
        <v>158.08383233532933</v>
      </c>
      <c r="J14">
        <f t="shared" si="1"/>
        <v>186.82634730538922</v>
      </c>
      <c r="K14">
        <f t="shared" si="1"/>
        <v>219.16167664670661</v>
      </c>
      <c r="L14">
        <f t="shared" si="1"/>
        <v>265.8682634730539</v>
      </c>
      <c r="M14">
        <f t="shared" si="1"/>
        <v>326.94610778443115</v>
      </c>
      <c r="N14">
        <f t="shared" si="1"/>
        <v>359.28143712574854</v>
      </c>
      <c r="O14">
        <f t="shared" si="1"/>
        <v>359.28143712574854</v>
      </c>
      <c r="P14">
        <f t="shared" si="1"/>
        <v>359.28143712574854</v>
      </c>
      <c r="Q14">
        <f t="shared" si="1"/>
        <v>359.28143712574854</v>
      </c>
      <c r="R14">
        <f t="shared" si="1"/>
        <v>359.28143712574854</v>
      </c>
      <c r="S14">
        <f t="shared" si="1"/>
        <v>359.28143712574854</v>
      </c>
      <c r="T14">
        <f t="shared" si="1"/>
        <v>359.28143712574854</v>
      </c>
      <c r="U14">
        <f t="shared" si="1"/>
        <v>359.28143712574854</v>
      </c>
      <c r="V14">
        <f t="shared" si="1"/>
        <v>359.28143712574854</v>
      </c>
      <c r="W14">
        <f t="shared" si="1"/>
        <v>359.28143712574854</v>
      </c>
      <c r="X14">
        <f t="shared" si="1"/>
        <v>359.28143712574854</v>
      </c>
      <c r="Y14">
        <f t="shared" si="1"/>
        <v>359.28143712574854</v>
      </c>
      <c r="Z14">
        <f t="shared" si="1"/>
        <v>359.28143712574854</v>
      </c>
      <c r="AA14">
        <f t="shared" si="1"/>
        <v>359.28143712574854</v>
      </c>
      <c r="AB14">
        <f t="shared" si="1"/>
        <v>359.28143712574854</v>
      </c>
      <c r="AC14">
        <f t="shared" si="1"/>
        <v>326.94610778443115</v>
      </c>
      <c r="AD14">
        <f t="shared" si="1"/>
        <v>265.8682634730539</v>
      </c>
      <c r="AE14">
        <f t="shared" si="1"/>
        <v>219.16167664670661</v>
      </c>
      <c r="AF14">
        <f t="shared" si="1"/>
        <v>186.82634730538922</v>
      </c>
      <c r="AG14">
        <f t="shared" si="1"/>
        <v>158.08383233532933</v>
      </c>
      <c r="AH14">
        <f t="shared" si="1"/>
        <v>125.748502994012</v>
      </c>
      <c r="AI14">
        <f t="shared" si="1"/>
        <v>79.041916167664667</v>
      </c>
      <c r="AJ14">
        <f t="shared" si="1"/>
        <v>46.706586826347305</v>
      </c>
      <c r="AK14">
        <f t="shared" si="1"/>
        <v>46.706586826347305</v>
      </c>
      <c r="AL14">
        <f t="shared" si="1"/>
        <v>14.37125748502994</v>
      </c>
      <c r="AM14">
        <f t="shared" si="1"/>
        <v>14.37125748502994</v>
      </c>
      <c r="AN14">
        <f t="shared" ref="AN14" si="8">AN5*$A14</f>
        <v>0</v>
      </c>
      <c r="AO14">
        <f t="shared" si="5"/>
        <v>8356.8862275449101</v>
      </c>
      <c r="AP14">
        <f t="shared" si="6"/>
        <v>8.3568862275449103</v>
      </c>
      <c r="AQ14" s="33">
        <f t="shared" si="7"/>
        <v>5.8498203592814368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12.574850299401197</v>
      </c>
      <c r="D15">
        <f t="shared" si="1"/>
        <v>12.574850299401197</v>
      </c>
      <c r="E15">
        <f t="shared" si="1"/>
        <v>37.724550898203596</v>
      </c>
      <c r="F15">
        <f t="shared" si="1"/>
        <v>37.724550898203596</v>
      </c>
      <c r="G15">
        <f t="shared" si="1"/>
        <v>62.874251497005993</v>
      </c>
      <c r="H15">
        <f t="shared" si="1"/>
        <v>100.59880239520957</v>
      </c>
      <c r="I15">
        <f t="shared" si="1"/>
        <v>125.74850299401199</v>
      </c>
      <c r="J15">
        <f t="shared" si="1"/>
        <v>150.89820359281438</v>
      </c>
      <c r="K15">
        <f t="shared" si="1"/>
        <v>176.04790419161679</v>
      </c>
      <c r="L15">
        <f t="shared" si="1"/>
        <v>209.5808383233533</v>
      </c>
      <c r="M15">
        <f t="shared" si="1"/>
        <v>259.88023952095807</v>
      </c>
      <c r="N15">
        <f t="shared" si="1"/>
        <v>289.22155688622757</v>
      </c>
      <c r="O15">
        <f t="shared" si="1"/>
        <v>289.22155688622757</v>
      </c>
      <c r="P15">
        <f t="shared" si="1"/>
        <v>289.22155688622757</v>
      </c>
      <c r="Q15">
        <f t="shared" si="1"/>
        <v>289.22155688622757</v>
      </c>
      <c r="R15">
        <f t="shared" si="1"/>
        <v>289.22155688622757</v>
      </c>
      <c r="S15">
        <f t="shared" si="1"/>
        <v>289.22155688622757</v>
      </c>
      <c r="T15">
        <f t="shared" si="1"/>
        <v>289.22155688622757</v>
      </c>
      <c r="U15">
        <f t="shared" si="1"/>
        <v>289.22155688622757</v>
      </c>
      <c r="V15">
        <f t="shared" si="1"/>
        <v>289.22155688622757</v>
      </c>
      <c r="W15">
        <f t="shared" si="1"/>
        <v>289.22155688622757</v>
      </c>
      <c r="X15">
        <f t="shared" si="1"/>
        <v>289.22155688622757</v>
      </c>
      <c r="Y15">
        <f t="shared" si="1"/>
        <v>289.22155688622757</v>
      </c>
      <c r="Z15">
        <f t="shared" si="1"/>
        <v>289.22155688622757</v>
      </c>
      <c r="AA15">
        <f t="shared" si="1"/>
        <v>289.22155688622757</v>
      </c>
      <c r="AB15">
        <f t="shared" si="1"/>
        <v>289.22155688622757</v>
      </c>
      <c r="AC15">
        <f t="shared" si="1"/>
        <v>259.88023952095807</v>
      </c>
      <c r="AD15">
        <f t="shared" si="1"/>
        <v>209.5808383233533</v>
      </c>
      <c r="AE15">
        <f t="shared" si="1"/>
        <v>176.04790419161679</v>
      </c>
      <c r="AF15">
        <f t="shared" si="1"/>
        <v>150.89820359281438</v>
      </c>
      <c r="AG15">
        <f t="shared" si="1"/>
        <v>125.74850299401199</v>
      </c>
      <c r="AH15">
        <f t="shared" si="1"/>
        <v>100.59880239520957</v>
      </c>
      <c r="AI15">
        <f t="shared" si="1"/>
        <v>62.874251497005993</v>
      </c>
      <c r="AJ15">
        <f t="shared" si="1"/>
        <v>37.724550898203596</v>
      </c>
      <c r="AK15">
        <f t="shared" si="1"/>
        <v>37.724550898203596</v>
      </c>
      <c r="AL15">
        <f t="shared" si="1"/>
        <v>12.574850299401197</v>
      </c>
      <c r="AM15">
        <f t="shared" si="1"/>
        <v>12.574850299401197</v>
      </c>
      <c r="AN15">
        <f t="shared" ref="AN15" si="9">AN6*$A15</f>
        <v>0</v>
      </c>
      <c r="AO15">
        <f t="shared" si="5"/>
        <v>6710.7784431137716</v>
      </c>
      <c r="AP15">
        <f t="shared" si="6"/>
        <v>6.7107784431137718</v>
      </c>
      <c r="AQ15" s="33">
        <f t="shared" si="7"/>
        <v>4.6975449101796398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14.970059880239523</v>
      </c>
      <c r="F16">
        <f t="shared" si="1"/>
        <v>14.970059880239523</v>
      </c>
      <c r="G16">
        <f t="shared" si="1"/>
        <v>23.952095808383234</v>
      </c>
      <c r="H16">
        <f t="shared" si="1"/>
        <v>38.922155688622759</v>
      </c>
      <c r="I16">
        <f t="shared" si="1"/>
        <v>50.898203592814376</v>
      </c>
      <c r="J16">
        <f t="shared" si="1"/>
        <v>59.880239520958092</v>
      </c>
      <c r="K16">
        <f t="shared" si="1"/>
        <v>71.856287425149702</v>
      </c>
      <c r="L16">
        <f t="shared" si="1"/>
        <v>83.832335329341319</v>
      </c>
      <c r="M16">
        <f t="shared" si="1"/>
        <v>98.802395209580837</v>
      </c>
      <c r="N16">
        <f t="shared" si="1"/>
        <v>107.78443113772455</v>
      </c>
      <c r="O16">
        <f t="shared" si="1"/>
        <v>107.78443113772455</v>
      </c>
      <c r="P16">
        <f t="shared" si="1"/>
        <v>107.78443113772455</v>
      </c>
      <c r="Q16">
        <f t="shared" si="1"/>
        <v>107.78443113772455</v>
      </c>
      <c r="R16">
        <f t="shared" si="1"/>
        <v>107.78443113772455</v>
      </c>
      <c r="S16">
        <f t="shared" si="1"/>
        <v>107.78443113772455</v>
      </c>
      <c r="T16">
        <f t="shared" si="1"/>
        <v>107.78443113772455</v>
      </c>
      <c r="U16">
        <f t="shared" si="1"/>
        <v>107.78443113772455</v>
      </c>
      <c r="V16">
        <f t="shared" si="1"/>
        <v>107.78443113772455</v>
      </c>
      <c r="W16">
        <f t="shared" si="1"/>
        <v>107.78443113772455</v>
      </c>
      <c r="X16">
        <f t="shared" si="1"/>
        <v>107.78443113772455</v>
      </c>
      <c r="Y16">
        <f t="shared" si="1"/>
        <v>107.78443113772455</v>
      </c>
      <c r="Z16">
        <f t="shared" si="1"/>
        <v>107.78443113772455</v>
      </c>
      <c r="AA16">
        <f t="shared" si="1"/>
        <v>107.78443113772455</v>
      </c>
      <c r="AB16">
        <f t="shared" si="1"/>
        <v>107.78443113772455</v>
      </c>
      <c r="AC16">
        <f t="shared" si="1"/>
        <v>98.802395209580837</v>
      </c>
      <c r="AD16">
        <f t="shared" si="1"/>
        <v>83.832335329341319</v>
      </c>
      <c r="AE16">
        <f t="shared" si="1"/>
        <v>71.856287425149702</v>
      </c>
      <c r="AF16">
        <f t="shared" si="1"/>
        <v>59.880239520958092</v>
      </c>
      <c r="AG16">
        <f t="shared" si="1"/>
        <v>50.898203592814376</v>
      </c>
      <c r="AH16">
        <f t="shared" si="1"/>
        <v>38.922155688622759</v>
      </c>
      <c r="AI16">
        <f t="shared" si="1"/>
        <v>23.952095808383234</v>
      </c>
      <c r="AJ16">
        <f t="shared" si="1"/>
        <v>14.970059880239523</v>
      </c>
      <c r="AK16">
        <f t="shared" si="1"/>
        <v>14.970059880239523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2532.9341317365279</v>
      </c>
      <c r="AP16">
        <f t="shared" si="6"/>
        <v>2.5329341317365279</v>
      </c>
      <c r="AQ16" s="33">
        <f t="shared" si="7"/>
        <v>1.7730538922155694</v>
      </c>
    </row>
    <row r="17" spans="1:43" x14ac:dyDescent="0.2">
      <c r="A17">
        <f t="shared" si="3"/>
        <v>100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65">
        <f t="shared" si="6"/>
        <v>0</v>
      </c>
      <c r="AQ17" s="33">
        <f t="shared" si="7"/>
        <v>0</v>
      </c>
    </row>
    <row r="18" spans="1:43" x14ac:dyDescent="0.2">
      <c r="A18">
        <f t="shared" si="3"/>
        <v>-380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33355.089820359281</v>
      </c>
      <c r="AQ20" s="33">
        <f>SUM(AQ12:AQ19)</f>
        <v>23.348562874251499</v>
      </c>
    </row>
    <row r="21" spans="1:43" x14ac:dyDescent="0.2">
      <c r="B21" s="38">
        <f>B12/1000</f>
        <v>1.4970059880239523E-2</v>
      </c>
      <c r="C21" s="38">
        <f t="shared" ref="C21:AN21" si="15">C12/1000</f>
        <v>2.6946107784431138E-2</v>
      </c>
      <c r="D21" s="38">
        <f t="shared" si="15"/>
        <v>2.6946107784431138E-2</v>
      </c>
      <c r="E21" s="38">
        <f t="shared" si="15"/>
        <v>6.2874251497005998E-2</v>
      </c>
      <c r="F21" s="38">
        <f t="shared" si="15"/>
        <v>6.2874251497005998E-2</v>
      </c>
      <c r="G21" s="38">
        <f t="shared" si="15"/>
        <v>0.10479041916167667</v>
      </c>
      <c r="H21" s="38">
        <f t="shared" si="15"/>
        <v>0.16766467065868265</v>
      </c>
      <c r="I21" s="38">
        <f t="shared" si="15"/>
        <v>0.21257485029940118</v>
      </c>
      <c r="J21" s="38">
        <f t="shared" si="15"/>
        <v>0.25149700598802399</v>
      </c>
      <c r="K21" s="38">
        <f t="shared" si="15"/>
        <v>0.29341317365269465</v>
      </c>
      <c r="L21" s="38">
        <f t="shared" si="15"/>
        <v>0.29940119760479039</v>
      </c>
      <c r="M21" s="38">
        <f t="shared" si="15"/>
        <v>0.29940119760479039</v>
      </c>
      <c r="N21" s="38">
        <f t="shared" si="15"/>
        <v>0.29940119760479039</v>
      </c>
      <c r="O21" s="38">
        <f t="shared" si="15"/>
        <v>0.29940119760479039</v>
      </c>
      <c r="P21" s="38">
        <f t="shared" si="15"/>
        <v>0.29940119760479039</v>
      </c>
      <c r="Q21" s="38">
        <f t="shared" si="15"/>
        <v>0.29940119760479039</v>
      </c>
      <c r="R21" s="38">
        <f t="shared" si="15"/>
        <v>0.29940119760479039</v>
      </c>
      <c r="S21" s="38">
        <f t="shared" si="15"/>
        <v>0.29940119760479039</v>
      </c>
      <c r="T21" s="38">
        <f t="shared" si="15"/>
        <v>0.29940119760479039</v>
      </c>
      <c r="U21" s="38">
        <f t="shared" si="15"/>
        <v>0.29940119760479039</v>
      </c>
      <c r="V21" s="38">
        <f t="shared" si="15"/>
        <v>0.29940119760479039</v>
      </c>
      <c r="W21" s="38">
        <f t="shared" si="15"/>
        <v>0.29940119760479039</v>
      </c>
      <c r="X21" s="38">
        <f t="shared" si="15"/>
        <v>0.29940119760479039</v>
      </c>
      <c r="Y21" s="38">
        <f t="shared" si="15"/>
        <v>0.29940119760479039</v>
      </c>
      <c r="Z21" s="38">
        <f t="shared" si="15"/>
        <v>0.29940119760479039</v>
      </c>
      <c r="AA21" s="38">
        <f t="shared" si="15"/>
        <v>0.29940119760479039</v>
      </c>
      <c r="AB21" s="38">
        <f t="shared" si="15"/>
        <v>0.29940119760479039</v>
      </c>
      <c r="AC21" s="38">
        <f t="shared" si="15"/>
        <v>0.29940119760479039</v>
      </c>
      <c r="AD21" s="38">
        <f t="shared" si="15"/>
        <v>0.29940119760479039</v>
      </c>
      <c r="AE21" s="38">
        <f t="shared" si="15"/>
        <v>0.29341317365269465</v>
      </c>
      <c r="AF21" s="38">
        <f t="shared" si="15"/>
        <v>0.25149700598802399</v>
      </c>
      <c r="AG21" s="38">
        <f t="shared" si="15"/>
        <v>0.21257485029940118</v>
      </c>
      <c r="AH21" s="38">
        <f t="shared" si="15"/>
        <v>0.16766467065868265</v>
      </c>
      <c r="AI21" s="38">
        <f t="shared" si="15"/>
        <v>0.10479041916167667</v>
      </c>
      <c r="AJ21" s="38">
        <f t="shared" si="15"/>
        <v>6.2874251497005998E-2</v>
      </c>
      <c r="AK21" s="38">
        <f t="shared" si="15"/>
        <v>6.2874251497005998E-2</v>
      </c>
      <c r="AL21" s="38">
        <f t="shared" si="15"/>
        <v>2.6946107784431138E-2</v>
      </c>
      <c r="AM21" s="38">
        <f t="shared" si="15"/>
        <v>2.6946107784431138E-2</v>
      </c>
      <c r="AN21" s="38">
        <f t="shared" si="15"/>
        <v>1.4970059880239523E-2</v>
      </c>
      <c r="AO21" s="33">
        <f>AO20/1000</f>
        <v>33.355089820359282</v>
      </c>
    </row>
    <row r="22" spans="1:43" x14ac:dyDescent="0.2">
      <c r="B22" s="38">
        <f t="shared" ref="B22:AN22" si="16">B13/1000</f>
        <v>0</v>
      </c>
      <c r="C22" s="38">
        <f t="shared" si="16"/>
        <v>2.0958083832335331E-2</v>
      </c>
      <c r="D22" s="38">
        <f t="shared" si="16"/>
        <v>2.0958083832335331E-2</v>
      </c>
      <c r="E22" s="38">
        <f t="shared" si="16"/>
        <v>5.0898203592814377E-2</v>
      </c>
      <c r="F22" s="38">
        <f t="shared" si="16"/>
        <v>5.0898203592814377E-2</v>
      </c>
      <c r="G22" s="38">
        <f t="shared" si="16"/>
        <v>8.3832335329341326E-2</v>
      </c>
      <c r="H22" s="38">
        <f t="shared" si="16"/>
        <v>0.1377245508982036</v>
      </c>
      <c r="I22" s="38">
        <f t="shared" si="16"/>
        <v>0.17065868263473055</v>
      </c>
      <c r="J22" s="38">
        <f t="shared" si="16"/>
        <v>0.20359281437125751</v>
      </c>
      <c r="K22" s="38">
        <f t="shared" si="16"/>
        <v>0.23952095808383236</v>
      </c>
      <c r="L22" s="38">
        <f t="shared" si="16"/>
        <v>0.28443113772455092</v>
      </c>
      <c r="M22" s="38">
        <f t="shared" si="16"/>
        <v>0.29940119760479039</v>
      </c>
      <c r="N22" s="38">
        <f t="shared" si="16"/>
        <v>0.29940119760479039</v>
      </c>
      <c r="O22" s="38">
        <f t="shared" si="16"/>
        <v>0.29940119760479039</v>
      </c>
      <c r="P22" s="38">
        <f t="shared" si="16"/>
        <v>0.29940119760479039</v>
      </c>
      <c r="Q22" s="38">
        <f t="shared" si="16"/>
        <v>0.29940119760479039</v>
      </c>
      <c r="R22" s="38">
        <f t="shared" si="16"/>
        <v>0.29940119760479039</v>
      </c>
      <c r="S22" s="38">
        <f t="shared" si="16"/>
        <v>0.29940119760479039</v>
      </c>
      <c r="T22" s="38">
        <f t="shared" si="16"/>
        <v>0.29940119760479039</v>
      </c>
      <c r="U22" s="38">
        <f t="shared" si="16"/>
        <v>0.29940119760479039</v>
      </c>
      <c r="V22" s="38">
        <f t="shared" si="16"/>
        <v>0.29940119760479039</v>
      </c>
      <c r="W22" s="38">
        <f t="shared" si="16"/>
        <v>0.29940119760479039</v>
      </c>
      <c r="X22" s="38">
        <f t="shared" si="16"/>
        <v>0.29940119760479039</v>
      </c>
      <c r="Y22" s="38">
        <f t="shared" si="16"/>
        <v>0.29940119760479039</v>
      </c>
      <c r="Z22" s="38">
        <f t="shared" si="16"/>
        <v>0.29940119760479039</v>
      </c>
      <c r="AA22" s="38">
        <f t="shared" si="16"/>
        <v>0.29940119760479039</v>
      </c>
      <c r="AB22" s="38">
        <f t="shared" si="16"/>
        <v>0.29940119760479039</v>
      </c>
      <c r="AC22" s="38">
        <f t="shared" si="16"/>
        <v>0.29940119760479039</v>
      </c>
      <c r="AD22" s="38">
        <f t="shared" si="16"/>
        <v>0.28443113772455092</v>
      </c>
      <c r="AE22" s="38">
        <f t="shared" si="16"/>
        <v>0.23952095808383236</v>
      </c>
      <c r="AF22" s="38">
        <f t="shared" si="16"/>
        <v>0.20359281437125751</v>
      </c>
      <c r="AG22" s="38">
        <f t="shared" si="16"/>
        <v>0.17065868263473055</v>
      </c>
      <c r="AH22" s="38">
        <f t="shared" si="16"/>
        <v>0.1377245508982036</v>
      </c>
      <c r="AI22" s="38">
        <f t="shared" si="16"/>
        <v>8.3832335329341326E-2</v>
      </c>
      <c r="AJ22" s="38">
        <f t="shared" si="16"/>
        <v>5.0898203592814377E-2</v>
      </c>
      <c r="AK22" s="38">
        <f t="shared" si="16"/>
        <v>5.0898203592814377E-2</v>
      </c>
      <c r="AL22" s="38">
        <f t="shared" si="16"/>
        <v>2.0958083832335331E-2</v>
      </c>
      <c r="AM22" s="38">
        <f t="shared" si="16"/>
        <v>2.0958083832335331E-2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1.437125748502994E-2</v>
      </c>
      <c r="D23" s="38">
        <f t="shared" si="17"/>
        <v>1.437125748502994E-2</v>
      </c>
      <c r="E23" s="38">
        <f t="shared" si="17"/>
        <v>4.6706586826347304E-2</v>
      </c>
      <c r="F23" s="38">
        <f t="shared" si="17"/>
        <v>4.6706586826347304E-2</v>
      </c>
      <c r="G23" s="38">
        <f t="shared" si="17"/>
        <v>7.9041916167664664E-2</v>
      </c>
      <c r="H23" s="38">
        <f t="shared" si="17"/>
        <v>0.125748502994012</v>
      </c>
      <c r="I23" s="38">
        <f t="shared" si="17"/>
        <v>0.15808383233532933</v>
      </c>
      <c r="J23" s="38">
        <f t="shared" si="17"/>
        <v>0.18682634730538922</v>
      </c>
      <c r="K23" s="38">
        <f t="shared" si="17"/>
        <v>0.2191616766467066</v>
      </c>
      <c r="L23" s="38">
        <f t="shared" si="17"/>
        <v>0.26586826347305392</v>
      </c>
      <c r="M23" s="38">
        <f t="shared" si="17"/>
        <v>0.32694610778443117</v>
      </c>
      <c r="N23" s="38">
        <f t="shared" si="17"/>
        <v>0.35928143712574856</v>
      </c>
      <c r="O23" s="38">
        <f t="shared" si="17"/>
        <v>0.35928143712574856</v>
      </c>
      <c r="P23" s="38">
        <f t="shared" si="17"/>
        <v>0.35928143712574856</v>
      </c>
      <c r="Q23" s="38">
        <f t="shared" si="17"/>
        <v>0.35928143712574856</v>
      </c>
      <c r="R23" s="38">
        <f t="shared" si="17"/>
        <v>0.35928143712574856</v>
      </c>
      <c r="S23" s="38">
        <f t="shared" si="17"/>
        <v>0.35928143712574856</v>
      </c>
      <c r="T23" s="38">
        <f t="shared" si="17"/>
        <v>0.35928143712574856</v>
      </c>
      <c r="U23" s="38">
        <f t="shared" si="17"/>
        <v>0.35928143712574856</v>
      </c>
      <c r="V23" s="38">
        <f t="shared" si="17"/>
        <v>0.35928143712574856</v>
      </c>
      <c r="W23" s="38">
        <f t="shared" si="17"/>
        <v>0.35928143712574856</v>
      </c>
      <c r="X23" s="38">
        <f t="shared" si="17"/>
        <v>0.35928143712574856</v>
      </c>
      <c r="Y23" s="38">
        <f t="shared" si="17"/>
        <v>0.35928143712574856</v>
      </c>
      <c r="Z23" s="38">
        <f t="shared" si="17"/>
        <v>0.35928143712574856</v>
      </c>
      <c r="AA23" s="38">
        <f t="shared" si="17"/>
        <v>0.35928143712574856</v>
      </c>
      <c r="AB23" s="38">
        <f t="shared" si="17"/>
        <v>0.35928143712574856</v>
      </c>
      <c r="AC23" s="38">
        <f t="shared" si="17"/>
        <v>0.32694610778443117</v>
      </c>
      <c r="AD23" s="38">
        <f t="shared" si="17"/>
        <v>0.26586826347305392</v>
      </c>
      <c r="AE23" s="38">
        <f t="shared" si="17"/>
        <v>0.2191616766467066</v>
      </c>
      <c r="AF23" s="38">
        <f t="shared" si="17"/>
        <v>0.18682634730538922</v>
      </c>
      <c r="AG23" s="38">
        <f t="shared" si="17"/>
        <v>0.15808383233532933</v>
      </c>
      <c r="AH23" s="38">
        <f t="shared" si="17"/>
        <v>0.125748502994012</v>
      </c>
      <c r="AI23" s="38">
        <f t="shared" si="17"/>
        <v>7.9041916167664664E-2</v>
      </c>
      <c r="AJ23" s="38">
        <f t="shared" si="17"/>
        <v>4.6706586826347304E-2</v>
      </c>
      <c r="AK23" s="38">
        <f t="shared" si="17"/>
        <v>4.6706586826347304E-2</v>
      </c>
      <c r="AL23" s="38">
        <f t="shared" si="17"/>
        <v>1.437125748502994E-2</v>
      </c>
      <c r="AM23" s="38">
        <f t="shared" si="17"/>
        <v>1.437125748502994E-2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1.2574850299401197E-2</v>
      </c>
      <c r="D24" s="38">
        <f t="shared" si="18"/>
        <v>1.2574850299401197E-2</v>
      </c>
      <c r="E24" s="38">
        <f t="shared" si="18"/>
        <v>3.7724550898203597E-2</v>
      </c>
      <c r="F24" s="38">
        <f t="shared" si="18"/>
        <v>3.7724550898203597E-2</v>
      </c>
      <c r="G24" s="38">
        <f t="shared" si="18"/>
        <v>6.2874251497005998E-2</v>
      </c>
      <c r="H24" s="38">
        <f t="shared" si="18"/>
        <v>0.10059880239520957</v>
      </c>
      <c r="I24" s="38">
        <f t="shared" si="18"/>
        <v>0.125748502994012</v>
      </c>
      <c r="J24" s="38">
        <f t="shared" si="18"/>
        <v>0.15089820359281439</v>
      </c>
      <c r="K24" s="38">
        <f t="shared" si="18"/>
        <v>0.17604790419161678</v>
      </c>
      <c r="L24" s="38">
        <f t="shared" si="18"/>
        <v>0.20958083832335331</v>
      </c>
      <c r="M24" s="38">
        <f t="shared" si="18"/>
        <v>0.25988023952095807</v>
      </c>
      <c r="N24" s="38">
        <f t="shared" si="18"/>
        <v>0.28922155688622758</v>
      </c>
      <c r="O24" s="38">
        <f t="shared" si="18"/>
        <v>0.28922155688622758</v>
      </c>
      <c r="P24" s="38">
        <f t="shared" si="18"/>
        <v>0.28922155688622758</v>
      </c>
      <c r="Q24" s="38">
        <f t="shared" si="18"/>
        <v>0.28922155688622758</v>
      </c>
      <c r="R24" s="38">
        <f t="shared" si="18"/>
        <v>0.28922155688622758</v>
      </c>
      <c r="S24" s="38">
        <f t="shared" si="18"/>
        <v>0.28922155688622758</v>
      </c>
      <c r="T24" s="38">
        <f t="shared" si="18"/>
        <v>0.28922155688622758</v>
      </c>
      <c r="U24" s="38">
        <f t="shared" si="18"/>
        <v>0.28922155688622758</v>
      </c>
      <c r="V24" s="38">
        <f t="shared" si="18"/>
        <v>0.28922155688622758</v>
      </c>
      <c r="W24" s="38">
        <f t="shared" si="18"/>
        <v>0.28922155688622758</v>
      </c>
      <c r="X24" s="38">
        <f t="shared" si="18"/>
        <v>0.28922155688622758</v>
      </c>
      <c r="Y24" s="38">
        <f t="shared" si="18"/>
        <v>0.28922155688622758</v>
      </c>
      <c r="Z24" s="38">
        <f t="shared" si="18"/>
        <v>0.28922155688622758</v>
      </c>
      <c r="AA24" s="38">
        <f t="shared" si="18"/>
        <v>0.28922155688622758</v>
      </c>
      <c r="AB24" s="38">
        <f t="shared" si="18"/>
        <v>0.28922155688622758</v>
      </c>
      <c r="AC24" s="38">
        <f t="shared" si="18"/>
        <v>0.25988023952095807</v>
      </c>
      <c r="AD24" s="38">
        <f t="shared" si="18"/>
        <v>0.20958083832335331</v>
      </c>
      <c r="AE24" s="38">
        <f t="shared" si="18"/>
        <v>0.17604790419161678</v>
      </c>
      <c r="AF24" s="38">
        <f t="shared" si="18"/>
        <v>0.15089820359281439</v>
      </c>
      <c r="AG24" s="38">
        <f t="shared" si="18"/>
        <v>0.125748502994012</v>
      </c>
      <c r="AH24" s="38">
        <f t="shared" si="18"/>
        <v>0.10059880239520957</v>
      </c>
      <c r="AI24" s="38">
        <f t="shared" si="18"/>
        <v>6.2874251497005998E-2</v>
      </c>
      <c r="AJ24" s="38">
        <f t="shared" si="18"/>
        <v>3.7724550898203597E-2</v>
      </c>
      <c r="AK24" s="38">
        <f t="shared" si="18"/>
        <v>3.7724550898203597E-2</v>
      </c>
      <c r="AL24" s="38">
        <f t="shared" si="18"/>
        <v>1.2574850299401197E-2</v>
      </c>
      <c r="AM24" s="38">
        <f t="shared" si="18"/>
        <v>1.2574850299401197E-2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1.4970059880239523E-2</v>
      </c>
      <c r="F25" s="38">
        <f t="shared" si="19"/>
        <v>1.4970059880239523E-2</v>
      </c>
      <c r="G25" s="38">
        <f t="shared" si="19"/>
        <v>2.3952095808383235E-2</v>
      </c>
      <c r="H25" s="38">
        <f t="shared" si="19"/>
        <v>3.8922155688622756E-2</v>
      </c>
      <c r="I25" s="38">
        <f t="shared" si="19"/>
        <v>5.0898203592814377E-2</v>
      </c>
      <c r="J25" s="38">
        <f t="shared" si="19"/>
        <v>5.9880239520958091E-2</v>
      </c>
      <c r="K25" s="38">
        <f t="shared" si="19"/>
        <v>7.1856287425149698E-2</v>
      </c>
      <c r="L25" s="38">
        <f t="shared" si="19"/>
        <v>8.3832335329341326E-2</v>
      </c>
      <c r="M25" s="38">
        <f t="shared" si="19"/>
        <v>9.880239520958084E-2</v>
      </c>
      <c r="N25" s="38">
        <f t="shared" si="19"/>
        <v>0.10778443113772455</v>
      </c>
      <c r="O25" s="38">
        <f t="shared" si="19"/>
        <v>0.10778443113772455</v>
      </c>
      <c r="P25" s="38">
        <f t="shared" si="19"/>
        <v>0.10778443113772455</v>
      </c>
      <c r="Q25" s="38">
        <f t="shared" si="19"/>
        <v>0.10778443113772455</v>
      </c>
      <c r="R25" s="38">
        <f t="shared" si="19"/>
        <v>0.10778443113772455</v>
      </c>
      <c r="S25" s="38">
        <f t="shared" si="19"/>
        <v>0.10778443113772455</v>
      </c>
      <c r="T25" s="38">
        <f t="shared" si="19"/>
        <v>0.10778443113772455</v>
      </c>
      <c r="U25" s="38">
        <f t="shared" si="19"/>
        <v>0.10778443113772455</v>
      </c>
      <c r="V25" s="38">
        <f t="shared" si="19"/>
        <v>0.10778443113772455</v>
      </c>
      <c r="W25" s="38">
        <f t="shared" si="19"/>
        <v>0.10778443113772455</v>
      </c>
      <c r="X25" s="38">
        <f t="shared" si="19"/>
        <v>0.10778443113772455</v>
      </c>
      <c r="Y25" s="38">
        <f t="shared" si="19"/>
        <v>0.10778443113772455</v>
      </c>
      <c r="Z25" s="38">
        <f t="shared" si="19"/>
        <v>0.10778443113772455</v>
      </c>
      <c r="AA25" s="38">
        <f t="shared" si="19"/>
        <v>0.10778443113772455</v>
      </c>
      <c r="AB25" s="38">
        <f t="shared" si="19"/>
        <v>0.10778443113772455</v>
      </c>
      <c r="AC25" s="38">
        <f t="shared" si="19"/>
        <v>9.880239520958084E-2</v>
      </c>
      <c r="AD25" s="38">
        <f t="shared" si="19"/>
        <v>8.3832335329341326E-2</v>
      </c>
      <c r="AE25" s="38">
        <f t="shared" si="19"/>
        <v>7.1856287425149698E-2</v>
      </c>
      <c r="AF25" s="38">
        <f t="shared" si="19"/>
        <v>5.9880239520958091E-2</v>
      </c>
      <c r="AG25" s="38">
        <f t="shared" si="19"/>
        <v>5.0898203592814377E-2</v>
      </c>
      <c r="AH25" s="38">
        <f t="shared" si="19"/>
        <v>3.8922155688622756E-2</v>
      </c>
      <c r="AI25" s="38">
        <f t="shared" si="19"/>
        <v>2.3952095808383235E-2</v>
      </c>
      <c r="AJ25" s="38">
        <f t="shared" si="19"/>
        <v>1.4970059880239523E-2</v>
      </c>
      <c r="AK25" s="38">
        <f t="shared" si="19"/>
        <v>1.4970059880239523E-2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0</v>
      </c>
      <c r="F26" s="38">
        <f t="shared" si="20"/>
        <v>0</v>
      </c>
      <c r="G26" s="38">
        <f t="shared" si="20"/>
        <v>0</v>
      </c>
      <c r="H26" s="38">
        <f t="shared" si="20"/>
        <v>0</v>
      </c>
      <c r="I26" s="38">
        <f t="shared" si="20"/>
        <v>0</v>
      </c>
      <c r="J26" s="38">
        <f t="shared" si="20"/>
        <v>0</v>
      </c>
      <c r="K26" s="38">
        <f t="shared" si="20"/>
        <v>0</v>
      </c>
      <c r="L26" s="38">
        <f t="shared" si="20"/>
        <v>0</v>
      </c>
      <c r="M26" s="38">
        <f t="shared" si="20"/>
        <v>0</v>
      </c>
      <c r="N26" s="38">
        <f t="shared" si="20"/>
        <v>0</v>
      </c>
      <c r="O26" s="38">
        <f t="shared" si="20"/>
        <v>0</v>
      </c>
      <c r="P26" s="38">
        <f t="shared" si="20"/>
        <v>0</v>
      </c>
      <c r="Q26" s="38">
        <f t="shared" si="20"/>
        <v>0</v>
      </c>
      <c r="R26" s="38">
        <f t="shared" si="20"/>
        <v>0</v>
      </c>
      <c r="S26" s="38">
        <f t="shared" si="20"/>
        <v>0</v>
      </c>
      <c r="T26" s="38">
        <f t="shared" si="20"/>
        <v>0</v>
      </c>
      <c r="U26" s="38">
        <f t="shared" si="20"/>
        <v>0</v>
      </c>
      <c r="V26" s="38">
        <f t="shared" si="20"/>
        <v>0</v>
      </c>
      <c r="W26" s="38">
        <f t="shared" si="20"/>
        <v>0</v>
      </c>
      <c r="X26" s="38">
        <f t="shared" si="20"/>
        <v>0</v>
      </c>
      <c r="Y26" s="38">
        <f t="shared" si="20"/>
        <v>0</v>
      </c>
      <c r="Z26" s="38">
        <f t="shared" si="20"/>
        <v>0</v>
      </c>
      <c r="AA26" s="38">
        <f t="shared" si="20"/>
        <v>0</v>
      </c>
      <c r="AB26" s="38">
        <f t="shared" si="20"/>
        <v>0</v>
      </c>
      <c r="AC26" s="38">
        <f t="shared" si="20"/>
        <v>0</v>
      </c>
      <c r="AD26" s="38">
        <f t="shared" si="20"/>
        <v>0</v>
      </c>
      <c r="AE26" s="38">
        <f t="shared" si="20"/>
        <v>0</v>
      </c>
      <c r="AF26" s="38">
        <f t="shared" si="20"/>
        <v>0</v>
      </c>
      <c r="AG26" s="38">
        <f t="shared" si="20"/>
        <v>0</v>
      </c>
      <c r="AH26" s="38">
        <f t="shared" si="20"/>
        <v>0</v>
      </c>
      <c r="AI26" s="38">
        <f t="shared" si="20"/>
        <v>0</v>
      </c>
      <c r="AJ26" s="38">
        <f t="shared" si="20"/>
        <v>0</v>
      </c>
      <c r="AK26" s="38">
        <f t="shared" si="20"/>
        <v>0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23.348562874251495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1.0479041916167666E-2</v>
      </c>
      <c r="C30" s="38">
        <f t="shared" ref="C30:AN30" si="23">C21*0.7</f>
        <v>1.8862275449101795E-2</v>
      </c>
      <c r="D30" s="38">
        <f t="shared" si="23"/>
        <v>1.8862275449101795E-2</v>
      </c>
      <c r="E30" s="38">
        <f t="shared" si="23"/>
        <v>4.4011976047904196E-2</v>
      </c>
      <c r="F30" s="38">
        <f t="shared" si="23"/>
        <v>4.4011976047904196E-2</v>
      </c>
      <c r="G30" s="38">
        <f t="shared" si="23"/>
        <v>7.3353293413173662E-2</v>
      </c>
      <c r="H30" s="38">
        <f t="shared" si="23"/>
        <v>0.11736526946107785</v>
      </c>
      <c r="I30" s="38">
        <f t="shared" si="23"/>
        <v>0.14880239520958083</v>
      </c>
      <c r="J30" s="38">
        <f t="shared" si="23"/>
        <v>0.17604790419161678</v>
      </c>
      <c r="K30" s="38">
        <f t="shared" si="23"/>
        <v>0.20538922155688624</v>
      </c>
      <c r="L30" s="38">
        <f t="shared" si="23"/>
        <v>0.20958083832335325</v>
      </c>
      <c r="M30" s="38">
        <f t="shared" si="23"/>
        <v>0.20958083832335325</v>
      </c>
      <c r="N30" s="38">
        <f t="shared" si="23"/>
        <v>0.20958083832335325</v>
      </c>
      <c r="O30" s="38">
        <f t="shared" si="23"/>
        <v>0.20958083832335325</v>
      </c>
      <c r="P30" s="38">
        <f t="shared" si="23"/>
        <v>0.20958083832335325</v>
      </c>
      <c r="Q30" s="38">
        <f t="shared" si="23"/>
        <v>0.20958083832335325</v>
      </c>
      <c r="R30" s="38">
        <f t="shared" si="23"/>
        <v>0.20958083832335325</v>
      </c>
      <c r="S30" s="38">
        <f t="shared" si="23"/>
        <v>0.20958083832335325</v>
      </c>
      <c r="T30" s="38">
        <f t="shared" si="23"/>
        <v>0.20958083832335325</v>
      </c>
      <c r="U30" s="38">
        <f t="shared" si="23"/>
        <v>0.20958083832335325</v>
      </c>
      <c r="V30" s="38">
        <f t="shared" si="23"/>
        <v>0.20958083832335325</v>
      </c>
      <c r="W30" s="38">
        <f t="shared" si="23"/>
        <v>0.20958083832335325</v>
      </c>
      <c r="X30" s="38">
        <f t="shared" si="23"/>
        <v>0.20958083832335325</v>
      </c>
      <c r="Y30" s="38">
        <f t="shared" si="23"/>
        <v>0.20958083832335325</v>
      </c>
      <c r="Z30" s="38">
        <f t="shared" si="23"/>
        <v>0.20958083832335325</v>
      </c>
      <c r="AA30" s="38">
        <f t="shared" si="23"/>
        <v>0.20958083832335325</v>
      </c>
      <c r="AB30" s="38">
        <f t="shared" si="23"/>
        <v>0.20958083832335325</v>
      </c>
      <c r="AC30" s="38">
        <f t="shared" si="23"/>
        <v>0.20958083832335325</v>
      </c>
      <c r="AD30" s="38">
        <f t="shared" si="23"/>
        <v>0.20958083832335325</v>
      </c>
      <c r="AE30" s="38">
        <f t="shared" si="23"/>
        <v>0.20538922155688624</v>
      </c>
      <c r="AF30" s="38">
        <f t="shared" si="23"/>
        <v>0.17604790419161678</v>
      </c>
      <c r="AG30" s="38">
        <f t="shared" si="23"/>
        <v>0.14880239520958083</v>
      </c>
      <c r="AH30" s="38">
        <f t="shared" si="23"/>
        <v>0.11736526946107785</v>
      </c>
      <c r="AI30" s="38">
        <f t="shared" si="23"/>
        <v>7.3353293413173662E-2</v>
      </c>
      <c r="AJ30" s="38">
        <f t="shared" si="23"/>
        <v>4.4011976047904196E-2</v>
      </c>
      <c r="AK30" s="38">
        <f t="shared" si="23"/>
        <v>4.4011976047904196E-2</v>
      </c>
      <c r="AL30" s="38">
        <f t="shared" si="23"/>
        <v>1.8862275449101795E-2</v>
      </c>
      <c r="AM30" s="38">
        <f t="shared" si="23"/>
        <v>1.8862275449101795E-2</v>
      </c>
      <c r="AN30" s="38">
        <f t="shared" si="23"/>
        <v>1.0479041916167666E-2</v>
      </c>
    </row>
    <row r="31" spans="1:43" x14ac:dyDescent="0.2">
      <c r="B31" s="38">
        <f t="shared" ref="B31:AN31" si="24">B22*0.7</f>
        <v>0</v>
      </c>
      <c r="C31" s="38">
        <f t="shared" si="24"/>
        <v>1.4670658682634731E-2</v>
      </c>
      <c r="D31" s="38">
        <f t="shared" si="24"/>
        <v>1.4670658682634731E-2</v>
      </c>
      <c r="E31" s="38">
        <f t="shared" si="24"/>
        <v>3.5628742514970065E-2</v>
      </c>
      <c r="F31" s="38">
        <f t="shared" si="24"/>
        <v>3.5628742514970065E-2</v>
      </c>
      <c r="G31" s="38">
        <f t="shared" si="24"/>
        <v>5.8682634730538925E-2</v>
      </c>
      <c r="H31" s="38">
        <f t="shared" si="24"/>
        <v>9.6407185628742509E-2</v>
      </c>
      <c r="I31" s="38">
        <f t="shared" si="24"/>
        <v>0.11946107784431138</v>
      </c>
      <c r="J31" s="38">
        <f t="shared" si="24"/>
        <v>0.14251497005988026</v>
      </c>
      <c r="K31" s="38">
        <f t="shared" si="24"/>
        <v>0.16766467065868265</v>
      </c>
      <c r="L31" s="38">
        <f t="shared" si="24"/>
        <v>0.19910179640718564</v>
      </c>
      <c r="M31" s="38">
        <f t="shared" si="24"/>
        <v>0.20958083832335325</v>
      </c>
      <c r="N31" s="38">
        <f t="shared" si="24"/>
        <v>0.20958083832335325</v>
      </c>
      <c r="O31" s="38">
        <f t="shared" si="24"/>
        <v>0.20958083832335325</v>
      </c>
      <c r="P31" s="38">
        <f t="shared" si="24"/>
        <v>0.20958083832335325</v>
      </c>
      <c r="Q31" s="38">
        <f t="shared" si="24"/>
        <v>0.20958083832335325</v>
      </c>
      <c r="R31" s="38">
        <f t="shared" si="24"/>
        <v>0.20958083832335325</v>
      </c>
      <c r="S31" s="38">
        <f t="shared" si="24"/>
        <v>0.20958083832335325</v>
      </c>
      <c r="T31" s="38">
        <f t="shared" si="24"/>
        <v>0.20958083832335325</v>
      </c>
      <c r="U31" s="38">
        <f t="shared" si="24"/>
        <v>0.20958083832335325</v>
      </c>
      <c r="V31" s="38">
        <f t="shared" si="24"/>
        <v>0.20958083832335325</v>
      </c>
      <c r="W31" s="38">
        <f t="shared" si="24"/>
        <v>0.20958083832335325</v>
      </c>
      <c r="X31" s="38">
        <f t="shared" si="24"/>
        <v>0.20958083832335325</v>
      </c>
      <c r="Y31" s="38">
        <f t="shared" si="24"/>
        <v>0.20958083832335325</v>
      </c>
      <c r="Z31" s="38">
        <f t="shared" si="24"/>
        <v>0.20958083832335325</v>
      </c>
      <c r="AA31" s="38">
        <f t="shared" si="24"/>
        <v>0.20958083832335325</v>
      </c>
      <c r="AB31" s="38">
        <f t="shared" si="24"/>
        <v>0.20958083832335325</v>
      </c>
      <c r="AC31" s="38">
        <f t="shared" si="24"/>
        <v>0.20958083832335325</v>
      </c>
      <c r="AD31" s="38">
        <f t="shared" si="24"/>
        <v>0.19910179640718564</v>
      </c>
      <c r="AE31" s="38">
        <f t="shared" si="24"/>
        <v>0.16766467065868265</v>
      </c>
      <c r="AF31" s="38">
        <f t="shared" si="24"/>
        <v>0.14251497005988026</v>
      </c>
      <c r="AG31" s="38">
        <f t="shared" si="24"/>
        <v>0.11946107784431138</v>
      </c>
      <c r="AH31" s="38">
        <f t="shared" si="24"/>
        <v>9.6407185628742509E-2</v>
      </c>
      <c r="AI31" s="38">
        <f t="shared" si="24"/>
        <v>5.8682634730538925E-2</v>
      </c>
      <c r="AJ31" s="38">
        <f t="shared" si="24"/>
        <v>3.5628742514970065E-2</v>
      </c>
      <c r="AK31" s="38">
        <f t="shared" si="24"/>
        <v>3.5628742514970065E-2</v>
      </c>
      <c r="AL31" s="38">
        <f t="shared" si="24"/>
        <v>1.4670658682634731E-2</v>
      </c>
      <c r="AM31" s="38">
        <f t="shared" si="24"/>
        <v>1.4670658682634731E-2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1.0059880239520957E-2</v>
      </c>
      <c r="D32" s="38">
        <f t="shared" si="25"/>
        <v>1.0059880239520957E-2</v>
      </c>
      <c r="E32" s="38">
        <f t="shared" si="25"/>
        <v>3.2694610778443114E-2</v>
      </c>
      <c r="F32" s="38">
        <f t="shared" si="25"/>
        <v>3.2694610778443114E-2</v>
      </c>
      <c r="G32" s="38">
        <f t="shared" si="25"/>
        <v>5.5329341317365263E-2</v>
      </c>
      <c r="H32" s="38">
        <f t="shared" si="25"/>
        <v>8.8023952095808392E-2</v>
      </c>
      <c r="I32" s="38">
        <f t="shared" si="25"/>
        <v>0.11065868263473053</v>
      </c>
      <c r="J32" s="38">
        <f t="shared" si="25"/>
        <v>0.13077844311377246</v>
      </c>
      <c r="K32" s="38">
        <f t="shared" si="25"/>
        <v>0.15341317365269461</v>
      </c>
      <c r="L32" s="38">
        <f t="shared" si="25"/>
        <v>0.18610778443113773</v>
      </c>
      <c r="M32" s="38">
        <f t="shared" si="25"/>
        <v>0.22886227544910182</v>
      </c>
      <c r="N32" s="38">
        <f t="shared" si="25"/>
        <v>0.25149700598802399</v>
      </c>
      <c r="O32" s="38">
        <f t="shared" si="25"/>
        <v>0.25149700598802399</v>
      </c>
      <c r="P32" s="38">
        <f t="shared" si="25"/>
        <v>0.25149700598802399</v>
      </c>
      <c r="Q32" s="38">
        <f t="shared" si="25"/>
        <v>0.25149700598802399</v>
      </c>
      <c r="R32" s="38">
        <f t="shared" si="25"/>
        <v>0.25149700598802399</v>
      </c>
      <c r="S32" s="38">
        <f t="shared" si="25"/>
        <v>0.25149700598802399</v>
      </c>
      <c r="T32" s="38">
        <f t="shared" si="25"/>
        <v>0.25149700598802399</v>
      </c>
      <c r="U32" s="38">
        <f t="shared" si="25"/>
        <v>0.25149700598802399</v>
      </c>
      <c r="V32" s="38">
        <f t="shared" si="25"/>
        <v>0.25149700598802399</v>
      </c>
      <c r="W32" s="38">
        <f t="shared" si="25"/>
        <v>0.25149700598802399</v>
      </c>
      <c r="X32" s="38">
        <f t="shared" si="25"/>
        <v>0.25149700598802399</v>
      </c>
      <c r="Y32" s="38">
        <f t="shared" si="25"/>
        <v>0.25149700598802399</v>
      </c>
      <c r="Z32" s="38">
        <f t="shared" si="25"/>
        <v>0.25149700598802399</v>
      </c>
      <c r="AA32" s="38">
        <f t="shared" si="25"/>
        <v>0.25149700598802399</v>
      </c>
      <c r="AB32" s="38">
        <f t="shared" si="25"/>
        <v>0.25149700598802399</v>
      </c>
      <c r="AC32" s="38">
        <f t="shared" si="25"/>
        <v>0.22886227544910182</v>
      </c>
      <c r="AD32" s="38">
        <f t="shared" si="25"/>
        <v>0.18610778443113773</v>
      </c>
      <c r="AE32" s="38">
        <f t="shared" si="25"/>
        <v>0.15341317365269461</v>
      </c>
      <c r="AF32" s="38">
        <f t="shared" si="25"/>
        <v>0.13077844311377246</v>
      </c>
      <c r="AG32" s="38">
        <f t="shared" si="25"/>
        <v>0.11065868263473053</v>
      </c>
      <c r="AH32" s="38">
        <f t="shared" si="25"/>
        <v>8.8023952095808392E-2</v>
      </c>
      <c r="AI32" s="38">
        <f t="shared" si="25"/>
        <v>5.5329341317365263E-2</v>
      </c>
      <c r="AJ32" s="38">
        <f t="shared" si="25"/>
        <v>3.2694610778443114E-2</v>
      </c>
      <c r="AK32" s="38">
        <f t="shared" si="25"/>
        <v>3.2694610778443114E-2</v>
      </c>
      <c r="AL32" s="38">
        <f t="shared" si="25"/>
        <v>1.0059880239520957E-2</v>
      </c>
      <c r="AM32" s="38">
        <f t="shared" si="25"/>
        <v>1.0059880239520957E-2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8.8023952095808364E-3</v>
      </c>
      <c r="D33" s="38">
        <f t="shared" si="26"/>
        <v>8.8023952095808364E-3</v>
      </c>
      <c r="E33" s="38">
        <f t="shared" si="26"/>
        <v>2.6407185628742516E-2</v>
      </c>
      <c r="F33" s="38">
        <f t="shared" si="26"/>
        <v>2.6407185628742516E-2</v>
      </c>
      <c r="G33" s="38">
        <f t="shared" si="26"/>
        <v>4.4011976047904196E-2</v>
      </c>
      <c r="H33" s="38">
        <f t="shared" si="26"/>
        <v>7.0419161676646691E-2</v>
      </c>
      <c r="I33" s="38">
        <f t="shared" si="26"/>
        <v>8.8023952095808392E-2</v>
      </c>
      <c r="J33" s="38">
        <f t="shared" si="26"/>
        <v>0.10562874251497006</v>
      </c>
      <c r="K33" s="38">
        <f t="shared" si="26"/>
        <v>0.12323353293413174</v>
      </c>
      <c r="L33" s="38">
        <f t="shared" si="26"/>
        <v>0.1467065868263473</v>
      </c>
      <c r="M33" s="38">
        <f t="shared" si="26"/>
        <v>0.18191616766467064</v>
      </c>
      <c r="N33" s="38">
        <f t="shared" si="26"/>
        <v>0.20245508982035929</v>
      </c>
      <c r="O33" s="38">
        <f t="shared" si="26"/>
        <v>0.20245508982035929</v>
      </c>
      <c r="P33" s="38">
        <f t="shared" si="26"/>
        <v>0.20245508982035929</v>
      </c>
      <c r="Q33" s="38">
        <f t="shared" si="26"/>
        <v>0.20245508982035929</v>
      </c>
      <c r="R33" s="38">
        <f t="shared" si="26"/>
        <v>0.20245508982035929</v>
      </c>
      <c r="S33" s="38">
        <f t="shared" si="26"/>
        <v>0.20245508982035929</v>
      </c>
      <c r="T33" s="38">
        <f t="shared" si="26"/>
        <v>0.20245508982035929</v>
      </c>
      <c r="U33" s="38">
        <f t="shared" si="26"/>
        <v>0.20245508982035929</v>
      </c>
      <c r="V33" s="38">
        <f t="shared" si="26"/>
        <v>0.20245508982035929</v>
      </c>
      <c r="W33" s="38">
        <f t="shared" si="26"/>
        <v>0.20245508982035929</v>
      </c>
      <c r="X33" s="38">
        <f t="shared" si="26"/>
        <v>0.20245508982035929</v>
      </c>
      <c r="Y33" s="38">
        <f t="shared" si="26"/>
        <v>0.20245508982035929</v>
      </c>
      <c r="Z33" s="38">
        <f t="shared" si="26"/>
        <v>0.20245508982035929</v>
      </c>
      <c r="AA33" s="38">
        <f t="shared" si="26"/>
        <v>0.20245508982035929</v>
      </c>
      <c r="AB33" s="38">
        <f t="shared" si="26"/>
        <v>0.20245508982035929</v>
      </c>
      <c r="AC33" s="38">
        <f t="shared" si="26"/>
        <v>0.18191616766467064</v>
      </c>
      <c r="AD33" s="38">
        <f t="shared" si="26"/>
        <v>0.1467065868263473</v>
      </c>
      <c r="AE33" s="38">
        <f t="shared" si="26"/>
        <v>0.12323353293413174</v>
      </c>
      <c r="AF33" s="38">
        <f t="shared" si="26"/>
        <v>0.10562874251497006</v>
      </c>
      <c r="AG33" s="38">
        <f t="shared" si="26"/>
        <v>8.8023952095808392E-2</v>
      </c>
      <c r="AH33" s="38">
        <f t="shared" si="26"/>
        <v>7.0419161676646691E-2</v>
      </c>
      <c r="AI33" s="38">
        <f t="shared" si="26"/>
        <v>4.4011976047904196E-2</v>
      </c>
      <c r="AJ33" s="38">
        <f t="shared" si="26"/>
        <v>2.6407185628742516E-2</v>
      </c>
      <c r="AK33" s="38">
        <f t="shared" si="26"/>
        <v>2.6407185628742516E-2</v>
      </c>
      <c r="AL33" s="38">
        <f t="shared" si="26"/>
        <v>8.8023952095808364E-3</v>
      </c>
      <c r="AM33" s="38">
        <f t="shared" si="26"/>
        <v>8.8023952095808364E-3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1.0479041916167666E-2</v>
      </c>
      <c r="F34" s="38">
        <f t="shared" si="27"/>
        <v>1.0479041916167666E-2</v>
      </c>
      <c r="G34" s="38">
        <f t="shared" si="27"/>
        <v>1.6766467065868262E-2</v>
      </c>
      <c r="H34" s="38">
        <f t="shared" si="27"/>
        <v>2.7245508982035926E-2</v>
      </c>
      <c r="I34" s="38">
        <f t="shared" si="27"/>
        <v>3.5628742514970065E-2</v>
      </c>
      <c r="J34" s="38">
        <f t="shared" si="27"/>
        <v>4.1916167664670663E-2</v>
      </c>
      <c r="K34" s="38">
        <f t="shared" si="27"/>
        <v>5.0299401197604787E-2</v>
      </c>
      <c r="L34" s="38">
        <f t="shared" si="27"/>
        <v>5.8682634730538925E-2</v>
      </c>
      <c r="M34" s="38">
        <f t="shared" si="27"/>
        <v>6.9161676646706582E-2</v>
      </c>
      <c r="N34" s="38">
        <f t="shared" si="27"/>
        <v>7.5449101796407181E-2</v>
      </c>
      <c r="O34" s="38">
        <f t="shared" si="27"/>
        <v>7.5449101796407181E-2</v>
      </c>
      <c r="P34" s="38">
        <f t="shared" si="27"/>
        <v>7.5449101796407181E-2</v>
      </c>
      <c r="Q34" s="38">
        <f t="shared" si="27"/>
        <v>7.5449101796407181E-2</v>
      </c>
      <c r="R34" s="38">
        <f t="shared" si="27"/>
        <v>7.5449101796407181E-2</v>
      </c>
      <c r="S34" s="38">
        <f t="shared" si="27"/>
        <v>7.5449101796407181E-2</v>
      </c>
      <c r="T34" s="38">
        <f t="shared" si="27"/>
        <v>7.5449101796407181E-2</v>
      </c>
      <c r="U34" s="38">
        <f t="shared" si="27"/>
        <v>7.5449101796407181E-2</v>
      </c>
      <c r="V34" s="38">
        <f t="shared" si="27"/>
        <v>7.5449101796407181E-2</v>
      </c>
      <c r="W34" s="38">
        <f t="shared" si="27"/>
        <v>7.5449101796407181E-2</v>
      </c>
      <c r="X34" s="38">
        <f t="shared" si="27"/>
        <v>7.5449101796407181E-2</v>
      </c>
      <c r="Y34" s="38">
        <f t="shared" si="27"/>
        <v>7.5449101796407181E-2</v>
      </c>
      <c r="Z34" s="38">
        <f t="shared" si="27"/>
        <v>7.5449101796407181E-2</v>
      </c>
      <c r="AA34" s="38">
        <f t="shared" si="27"/>
        <v>7.5449101796407181E-2</v>
      </c>
      <c r="AB34" s="38">
        <f t="shared" si="27"/>
        <v>7.5449101796407181E-2</v>
      </c>
      <c r="AC34" s="38">
        <f t="shared" si="27"/>
        <v>6.9161676646706582E-2</v>
      </c>
      <c r="AD34" s="38">
        <f t="shared" si="27"/>
        <v>5.8682634730538925E-2</v>
      </c>
      <c r="AE34" s="38">
        <f t="shared" si="27"/>
        <v>5.0299401197604787E-2</v>
      </c>
      <c r="AF34" s="38">
        <f t="shared" si="27"/>
        <v>4.1916167664670663E-2</v>
      </c>
      <c r="AG34" s="38">
        <f t="shared" si="27"/>
        <v>3.5628742514970065E-2</v>
      </c>
      <c r="AH34" s="38">
        <f t="shared" si="27"/>
        <v>2.7245508982035926E-2</v>
      </c>
      <c r="AI34" s="38">
        <f t="shared" si="27"/>
        <v>1.6766467065868262E-2</v>
      </c>
      <c r="AJ34" s="38">
        <f t="shared" si="27"/>
        <v>1.0479041916167666E-2</v>
      </c>
      <c r="AK34" s="38">
        <f t="shared" si="27"/>
        <v>1.0479041916167666E-2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0</v>
      </c>
      <c r="F35" s="38">
        <f t="shared" si="28"/>
        <v>0</v>
      </c>
      <c r="G35" s="38">
        <f t="shared" si="28"/>
        <v>0</v>
      </c>
      <c r="H35" s="38">
        <f t="shared" si="28"/>
        <v>0</v>
      </c>
      <c r="I35" s="38">
        <f t="shared" si="28"/>
        <v>0</v>
      </c>
      <c r="J35" s="38">
        <f t="shared" si="28"/>
        <v>0</v>
      </c>
      <c r="K35" s="38">
        <f t="shared" si="28"/>
        <v>0</v>
      </c>
      <c r="L35" s="38">
        <f t="shared" si="28"/>
        <v>0</v>
      </c>
      <c r="M35" s="38">
        <f t="shared" si="28"/>
        <v>0</v>
      </c>
      <c r="N35" s="38">
        <f t="shared" si="28"/>
        <v>0</v>
      </c>
      <c r="O35" s="38">
        <f t="shared" si="28"/>
        <v>0</v>
      </c>
      <c r="P35" s="38">
        <f t="shared" si="28"/>
        <v>0</v>
      </c>
      <c r="Q35" s="38">
        <f t="shared" si="28"/>
        <v>0</v>
      </c>
      <c r="R35" s="38">
        <f t="shared" si="28"/>
        <v>0</v>
      </c>
      <c r="S35" s="38">
        <f t="shared" si="28"/>
        <v>0</v>
      </c>
      <c r="T35" s="38">
        <f t="shared" si="28"/>
        <v>0</v>
      </c>
      <c r="U35" s="38">
        <f t="shared" si="28"/>
        <v>0</v>
      </c>
      <c r="V35" s="38">
        <f t="shared" si="28"/>
        <v>0</v>
      </c>
      <c r="W35" s="38">
        <f t="shared" si="28"/>
        <v>0</v>
      </c>
      <c r="X35" s="38">
        <f t="shared" si="28"/>
        <v>0</v>
      </c>
      <c r="Y35" s="38">
        <f t="shared" si="28"/>
        <v>0</v>
      </c>
      <c r="Z35" s="38">
        <f t="shared" si="28"/>
        <v>0</v>
      </c>
      <c r="AA35" s="38">
        <f t="shared" si="28"/>
        <v>0</v>
      </c>
      <c r="AB35" s="38">
        <f t="shared" si="28"/>
        <v>0</v>
      </c>
      <c r="AC35" s="38">
        <f t="shared" si="28"/>
        <v>0</v>
      </c>
      <c r="AD35" s="38">
        <f t="shared" si="28"/>
        <v>0</v>
      </c>
      <c r="AE35" s="38">
        <f t="shared" si="28"/>
        <v>0</v>
      </c>
      <c r="AF35" s="38">
        <f t="shared" si="28"/>
        <v>0</v>
      </c>
      <c r="AG35" s="38">
        <f t="shared" si="28"/>
        <v>0</v>
      </c>
      <c r="AH35" s="38">
        <f t="shared" si="28"/>
        <v>0</v>
      </c>
      <c r="AI35" s="38">
        <f t="shared" si="28"/>
        <v>0</v>
      </c>
      <c r="AJ35" s="38">
        <f t="shared" si="28"/>
        <v>0</v>
      </c>
      <c r="AK35" s="38">
        <f t="shared" si="28"/>
        <v>0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1.0479041916167666E-2</v>
      </c>
      <c r="C38" s="38">
        <f t="shared" ref="C38:AN38" si="31">SUM(C30:C37)</f>
        <v>5.239520958083832E-2</v>
      </c>
      <c r="D38" s="38">
        <f t="shared" si="31"/>
        <v>5.239520958083832E-2</v>
      </c>
      <c r="E38" s="38">
        <f t="shared" si="31"/>
        <v>0.14922155688622757</v>
      </c>
      <c r="F38" s="38">
        <f t="shared" si="31"/>
        <v>0.14922155688622757</v>
      </c>
      <c r="G38" s="38">
        <f t="shared" si="31"/>
        <v>0.24814371257485029</v>
      </c>
      <c r="H38" s="38">
        <f t="shared" si="31"/>
        <v>0.39946107784431134</v>
      </c>
      <c r="I38" s="38">
        <f t="shared" si="31"/>
        <v>0.50257485029940119</v>
      </c>
      <c r="J38" s="38">
        <f t="shared" si="31"/>
        <v>0.59688622754491028</v>
      </c>
      <c r="K38" s="38">
        <f t="shared" si="31"/>
        <v>0.70000000000000007</v>
      </c>
      <c r="L38" s="38">
        <f t="shared" si="31"/>
        <v>0.80017964071856285</v>
      </c>
      <c r="M38" s="38">
        <f t="shared" si="31"/>
        <v>0.89910179640718557</v>
      </c>
      <c r="N38" s="38">
        <f t="shared" si="31"/>
        <v>0.94856287425149699</v>
      </c>
      <c r="O38" s="38">
        <f t="shared" si="31"/>
        <v>0.94856287425149699</v>
      </c>
      <c r="P38" s="38">
        <f t="shared" si="31"/>
        <v>0.94856287425149699</v>
      </c>
      <c r="Q38" s="38">
        <f t="shared" si="31"/>
        <v>0.94856287425149699</v>
      </c>
      <c r="R38" s="38">
        <f t="shared" si="31"/>
        <v>0.94856287425149699</v>
      </c>
      <c r="S38" s="38">
        <f t="shared" si="31"/>
        <v>0.94856287425149699</v>
      </c>
      <c r="T38" s="38">
        <f t="shared" si="31"/>
        <v>0.94856287425149699</v>
      </c>
      <c r="U38" s="38">
        <f t="shared" si="31"/>
        <v>0.94856287425149699</v>
      </c>
      <c r="V38" s="38">
        <f t="shared" si="31"/>
        <v>0.94856287425149699</v>
      </c>
      <c r="W38" s="38">
        <f t="shared" si="31"/>
        <v>0.94856287425149699</v>
      </c>
      <c r="X38" s="38">
        <f t="shared" si="31"/>
        <v>0.94856287425149699</v>
      </c>
      <c r="Y38" s="38">
        <f t="shared" si="31"/>
        <v>0.94856287425149699</v>
      </c>
      <c r="Z38" s="38">
        <f t="shared" si="31"/>
        <v>0.94856287425149699</v>
      </c>
      <c r="AA38" s="38">
        <f t="shared" si="31"/>
        <v>0.94856287425149699</v>
      </c>
      <c r="AB38" s="38">
        <f t="shared" si="31"/>
        <v>0.94856287425149699</v>
      </c>
      <c r="AC38" s="38">
        <f t="shared" si="31"/>
        <v>0.89910179640718557</v>
      </c>
      <c r="AD38" s="38">
        <f t="shared" si="31"/>
        <v>0.80017964071856285</v>
      </c>
      <c r="AE38" s="38">
        <f t="shared" si="31"/>
        <v>0.70000000000000007</v>
      </c>
      <c r="AF38" s="38">
        <f t="shared" si="31"/>
        <v>0.59688622754491028</v>
      </c>
      <c r="AG38" s="38">
        <f t="shared" si="31"/>
        <v>0.50257485029940119</v>
      </c>
      <c r="AH38" s="38">
        <f t="shared" si="31"/>
        <v>0.39946107784431134</v>
      </c>
      <c r="AI38" s="38">
        <f t="shared" si="31"/>
        <v>0.24814371257485029</v>
      </c>
      <c r="AJ38" s="38">
        <f t="shared" si="31"/>
        <v>0.14922155688622757</v>
      </c>
      <c r="AK38" s="38">
        <f t="shared" si="31"/>
        <v>0.14922155688622757</v>
      </c>
      <c r="AL38" s="38">
        <f t="shared" si="31"/>
        <v>5.239520958083832E-2</v>
      </c>
      <c r="AM38" s="38">
        <f t="shared" si="31"/>
        <v>5.239520958083832E-2</v>
      </c>
      <c r="AN38" s="38">
        <f t="shared" si="31"/>
        <v>1.0479041916167666E-2</v>
      </c>
      <c r="AO38" s="38">
        <f>SUM(B38:AN38)</f>
        <v>23.348562874251495</v>
      </c>
    </row>
    <row r="39" spans="1:41" ht="13.5" thickBot="1" x14ac:dyDescent="0.25">
      <c r="A39" s="63"/>
      <c r="B39" s="38"/>
      <c r="C39" s="38"/>
      <c r="D39" s="338">
        <f>AVERAGE(D38:H38)</f>
        <v>0.19968862275449101</v>
      </c>
      <c r="E39" s="339"/>
      <c r="F39" s="339"/>
      <c r="G39" s="339"/>
      <c r="H39" s="340"/>
      <c r="I39" s="338">
        <f>AVERAGE(I38:M38)</f>
        <v>0.69974850299401192</v>
      </c>
      <c r="J39" s="339"/>
      <c r="K39" s="339"/>
      <c r="L39" s="339"/>
      <c r="M39" s="340"/>
      <c r="N39" s="338">
        <f>AVERAGE(N38:R38)</f>
        <v>0.9485628742514971</v>
      </c>
      <c r="O39" s="339"/>
      <c r="P39" s="339"/>
      <c r="Q39" s="339"/>
      <c r="R39" s="340"/>
      <c r="S39" s="338">
        <f>AVERAGE(S38:W38)</f>
        <v>0.9485628742514971</v>
      </c>
      <c r="T39" s="339"/>
      <c r="U39" s="339"/>
      <c r="V39" s="339"/>
      <c r="W39" s="340"/>
      <c r="X39" s="338">
        <f>AVERAGE(X38:AB38)</f>
        <v>0.9485628742514971</v>
      </c>
      <c r="Y39" s="339"/>
      <c r="Z39" s="339"/>
      <c r="AA39" s="339"/>
      <c r="AB39" s="340"/>
      <c r="AC39" s="338">
        <f>AVERAGE(AC38:AG38)</f>
        <v>0.69974850299401203</v>
      </c>
      <c r="AD39" s="339"/>
      <c r="AE39" s="339"/>
      <c r="AF39" s="339"/>
      <c r="AG39" s="340"/>
      <c r="AH39" s="338">
        <f>AVERAGE(AH38:AL38)</f>
        <v>0.19968862275449101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5</v>
      </c>
      <c r="B41" s="64">
        <f>'Pattern Design'!C29</f>
        <v>5</v>
      </c>
      <c r="C41" s="64">
        <f>'Pattern Design'!D29</f>
        <v>9</v>
      </c>
      <c r="D41" s="64">
        <f>'Pattern Design'!E29</f>
        <v>9</v>
      </c>
      <c r="E41" s="64">
        <f>'Pattern Design'!F29</f>
        <v>21</v>
      </c>
      <c r="F41" s="64">
        <f>'Pattern Design'!G29</f>
        <v>21</v>
      </c>
      <c r="G41" s="64">
        <f>'Pattern Design'!H29</f>
        <v>35</v>
      </c>
      <c r="H41" s="64">
        <f>'Pattern Design'!I29</f>
        <v>56</v>
      </c>
      <c r="I41" s="64">
        <f>'Pattern Design'!J29</f>
        <v>71</v>
      </c>
      <c r="J41" s="64">
        <f>'Pattern Design'!K29</f>
        <v>84</v>
      </c>
      <c r="K41" s="64">
        <f>'Pattern Design'!L29</f>
        <v>98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98</v>
      </c>
      <c r="AF41" s="64">
        <f>'Pattern Design'!AG29</f>
        <v>84</v>
      </c>
      <c r="AG41" s="64">
        <f>'Pattern Design'!AH29</f>
        <v>71</v>
      </c>
      <c r="AH41" s="64">
        <f>'Pattern Design'!AI29</f>
        <v>56</v>
      </c>
      <c r="AI41" s="64">
        <f>'Pattern Design'!AJ29</f>
        <v>35</v>
      </c>
      <c r="AJ41" s="64">
        <f>'Pattern Design'!AK29</f>
        <v>21</v>
      </c>
      <c r="AK41" s="64">
        <f>'Pattern Design'!AL29</f>
        <v>21</v>
      </c>
      <c r="AL41" s="64">
        <f>'Pattern Design'!AM29</f>
        <v>9</v>
      </c>
      <c r="AM41" s="64">
        <f>'Pattern Design'!AN29</f>
        <v>9</v>
      </c>
      <c r="AN41" s="64">
        <f>'Pattern Design'!AO29</f>
        <v>5</v>
      </c>
    </row>
    <row r="42" spans="1:41" x14ac:dyDescent="0.2">
      <c r="A42">
        <f>'Pattern Design'!K21</f>
        <v>10</v>
      </c>
      <c r="B42" s="64">
        <f>'Pattern Design'!C30</f>
        <v>0</v>
      </c>
      <c r="C42" s="64">
        <f>'Pattern Design'!D30</f>
        <v>7</v>
      </c>
      <c r="D42" s="64">
        <f>'Pattern Design'!E30</f>
        <v>7</v>
      </c>
      <c r="E42" s="64">
        <f>'Pattern Design'!F30</f>
        <v>17</v>
      </c>
      <c r="F42" s="64">
        <f>'Pattern Design'!G30</f>
        <v>17</v>
      </c>
      <c r="G42" s="64">
        <f>'Pattern Design'!H30</f>
        <v>28</v>
      </c>
      <c r="H42" s="64">
        <f>'Pattern Design'!I30</f>
        <v>46</v>
      </c>
      <c r="I42" s="64">
        <f>'Pattern Design'!J30</f>
        <v>57</v>
      </c>
      <c r="J42" s="64">
        <f>'Pattern Design'!K30</f>
        <v>68</v>
      </c>
      <c r="K42" s="64">
        <f>'Pattern Design'!L30</f>
        <v>80</v>
      </c>
      <c r="L42" s="64">
        <f>'Pattern Design'!M30</f>
        <v>95</v>
      </c>
      <c r="M42" s="64">
        <f>'Pattern Design'!N30</f>
        <v>100</v>
      </c>
      <c r="N42" s="64">
        <f>'Pattern Design'!O30</f>
        <v>100</v>
      </c>
      <c r="O42" s="64">
        <f>'Pattern Design'!P30</f>
        <v>100</v>
      </c>
      <c r="P42" s="64">
        <f>'Pattern Design'!Q30</f>
        <v>100</v>
      </c>
      <c r="Q42" s="64">
        <f>'Pattern Design'!R30</f>
        <v>100</v>
      </c>
      <c r="R42" s="64">
        <f>'Pattern Design'!S30</f>
        <v>100</v>
      </c>
      <c r="S42" s="64">
        <f>'Pattern Design'!T30</f>
        <v>100</v>
      </c>
      <c r="T42" s="64">
        <f>'Pattern Design'!U30</f>
        <v>100</v>
      </c>
      <c r="U42" s="64">
        <f>'Pattern Design'!V30</f>
        <v>100</v>
      </c>
      <c r="V42" s="64">
        <f>'Pattern Design'!W30</f>
        <v>100</v>
      </c>
      <c r="W42" s="64">
        <f>'Pattern Design'!X30</f>
        <v>100</v>
      </c>
      <c r="X42" s="64">
        <f>'Pattern Design'!Y30</f>
        <v>100</v>
      </c>
      <c r="Y42" s="64">
        <f>'Pattern Design'!Z30</f>
        <v>100</v>
      </c>
      <c r="Z42" s="64">
        <f>'Pattern Design'!AA30</f>
        <v>100</v>
      </c>
      <c r="AA42" s="64">
        <f>'Pattern Design'!AB30</f>
        <v>100</v>
      </c>
      <c r="AB42" s="64">
        <f>'Pattern Design'!AC30</f>
        <v>100</v>
      </c>
      <c r="AC42" s="64">
        <f>'Pattern Design'!AD30</f>
        <v>100</v>
      </c>
      <c r="AD42" s="64">
        <f>'Pattern Design'!AE30</f>
        <v>95</v>
      </c>
      <c r="AE42" s="64">
        <f>'Pattern Design'!AF30</f>
        <v>80</v>
      </c>
      <c r="AF42" s="64">
        <f>'Pattern Design'!AG30</f>
        <v>68</v>
      </c>
      <c r="AG42" s="64">
        <f>'Pattern Design'!AH30</f>
        <v>57</v>
      </c>
      <c r="AH42" s="64">
        <f>'Pattern Design'!AI30</f>
        <v>46</v>
      </c>
      <c r="AI42" s="64">
        <f>'Pattern Design'!AJ30</f>
        <v>28</v>
      </c>
      <c r="AJ42" s="64">
        <f>'Pattern Design'!AK30</f>
        <v>17</v>
      </c>
      <c r="AK42" s="64">
        <f>'Pattern Design'!AL30</f>
        <v>17</v>
      </c>
      <c r="AL42" s="64">
        <f>'Pattern Design'!AM30</f>
        <v>7</v>
      </c>
      <c r="AM42" s="64">
        <f>'Pattern Design'!AN30</f>
        <v>7</v>
      </c>
      <c r="AN42" s="64">
        <f>'Pattern Design'!AO30</f>
        <v>0</v>
      </c>
    </row>
    <row r="43" spans="1:41" x14ac:dyDescent="0.2">
      <c r="A43">
        <f>'Pattern Design'!O21</f>
        <v>16</v>
      </c>
      <c r="B43" s="64">
        <f>'Pattern Design'!C31</f>
        <v>0</v>
      </c>
      <c r="C43" s="64">
        <f>'Pattern Design'!D31</f>
        <v>4</v>
      </c>
      <c r="D43" s="64">
        <f>'Pattern Design'!E31</f>
        <v>4</v>
      </c>
      <c r="E43" s="64">
        <f>'Pattern Design'!F31</f>
        <v>13</v>
      </c>
      <c r="F43" s="64">
        <f>'Pattern Design'!G31</f>
        <v>13</v>
      </c>
      <c r="G43" s="64">
        <f>'Pattern Design'!H31</f>
        <v>22</v>
      </c>
      <c r="H43" s="64">
        <f>'Pattern Design'!I31</f>
        <v>35</v>
      </c>
      <c r="I43" s="64">
        <f>'Pattern Design'!J31</f>
        <v>44</v>
      </c>
      <c r="J43" s="64">
        <f>'Pattern Design'!K31</f>
        <v>52</v>
      </c>
      <c r="K43" s="64">
        <f>'Pattern Design'!L31</f>
        <v>61</v>
      </c>
      <c r="L43" s="64">
        <f>'Pattern Design'!M31</f>
        <v>74</v>
      </c>
      <c r="M43" s="64">
        <f>'Pattern Design'!N31</f>
        <v>91</v>
      </c>
      <c r="N43" s="64">
        <f>'Pattern Design'!O31</f>
        <v>100</v>
      </c>
      <c r="O43" s="64">
        <f>'Pattern Design'!P31</f>
        <v>100</v>
      </c>
      <c r="P43" s="64">
        <f>'Pattern Design'!Q31</f>
        <v>100</v>
      </c>
      <c r="Q43" s="64">
        <f>'Pattern Design'!R31</f>
        <v>100</v>
      </c>
      <c r="R43" s="64">
        <f>'Pattern Design'!S31</f>
        <v>100</v>
      </c>
      <c r="S43" s="64">
        <f>'Pattern Design'!T31</f>
        <v>100</v>
      </c>
      <c r="T43" s="64">
        <f>'Pattern Design'!U31</f>
        <v>100</v>
      </c>
      <c r="U43" s="64">
        <f>'Pattern Design'!V31</f>
        <v>100</v>
      </c>
      <c r="V43" s="64">
        <f>'Pattern Design'!W31</f>
        <v>100</v>
      </c>
      <c r="W43" s="64">
        <f>'Pattern Design'!X31</f>
        <v>100</v>
      </c>
      <c r="X43" s="64">
        <f>'Pattern Design'!Y31</f>
        <v>100</v>
      </c>
      <c r="Y43" s="64">
        <f>'Pattern Design'!Z31</f>
        <v>100</v>
      </c>
      <c r="Z43" s="64">
        <f>'Pattern Design'!AA31</f>
        <v>100</v>
      </c>
      <c r="AA43" s="64">
        <f>'Pattern Design'!AB31</f>
        <v>100</v>
      </c>
      <c r="AB43" s="64">
        <f>'Pattern Design'!AC31</f>
        <v>100</v>
      </c>
      <c r="AC43" s="64">
        <f>'Pattern Design'!AD31</f>
        <v>91</v>
      </c>
      <c r="AD43" s="64">
        <f>'Pattern Design'!AE31</f>
        <v>74</v>
      </c>
      <c r="AE43" s="64">
        <f>'Pattern Design'!AF31</f>
        <v>61</v>
      </c>
      <c r="AF43" s="64">
        <f>'Pattern Design'!AG31</f>
        <v>52</v>
      </c>
      <c r="AG43" s="64">
        <f>'Pattern Design'!AH31</f>
        <v>44</v>
      </c>
      <c r="AH43" s="64">
        <f>'Pattern Design'!AI31</f>
        <v>35</v>
      </c>
      <c r="AI43" s="64">
        <f>'Pattern Design'!AJ31</f>
        <v>22</v>
      </c>
      <c r="AJ43" s="64">
        <f>'Pattern Design'!AK31</f>
        <v>13</v>
      </c>
      <c r="AK43" s="64">
        <f>'Pattern Design'!AL31</f>
        <v>13</v>
      </c>
      <c r="AL43" s="64">
        <f>'Pattern Design'!AM31</f>
        <v>4</v>
      </c>
      <c r="AM43" s="64">
        <f>'Pattern Design'!AN31</f>
        <v>4</v>
      </c>
      <c r="AN43" s="64">
        <f>'Pattern Design'!AO31</f>
        <v>0</v>
      </c>
    </row>
    <row r="44" spans="1:41" x14ac:dyDescent="0.2">
      <c r="A44">
        <f>'Pattern Design'!S21</f>
        <v>23</v>
      </c>
      <c r="B44" s="64">
        <f>'Pattern Design'!C32</f>
        <v>0</v>
      </c>
      <c r="C44" s="64">
        <f>'Pattern Design'!D32</f>
        <v>3</v>
      </c>
      <c r="D44" s="64">
        <f>'Pattern Design'!E32</f>
        <v>3</v>
      </c>
      <c r="E44" s="64">
        <f>'Pattern Design'!F32</f>
        <v>9</v>
      </c>
      <c r="F44" s="64">
        <f>'Pattern Design'!G32</f>
        <v>9</v>
      </c>
      <c r="G44" s="64">
        <f>'Pattern Design'!H32</f>
        <v>15</v>
      </c>
      <c r="H44" s="64">
        <f>'Pattern Design'!I32</f>
        <v>24</v>
      </c>
      <c r="I44" s="64">
        <f>'Pattern Design'!J32</f>
        <v>30</v>
      </c>
      <c r="J44" s="64">
        <f>'Pattern Design'!K32</f>
        <v>36</v>
      </c>
      <c r="K44" s="64">
        <f>'Pattern Design'!L32</f>
        <v>42</v>
      </c>
      <c r="L44" s="64">
        <f>'Pattern Design'!M32</f>
        <v>50</v>
      </c>
      <c r="M44" s="64">
        <f>'Pattern Design'!N32</f>
        <v>62</v>
      </c>
      <c r="N44" s="64">
        <f>'Pattern Design'!O32</f>
        <v>69</v>
      </c>
      <c r="O44" s="64">
        <f>'Pattern Design'!P32</f>
        <v>69</v>
      </c>
      <c r="P44" s="64">
        <f>'Pattern Design'!Q32</f>
        <v>69</v>
      </c>
      <c r="Q44" s="64">
        <f>'Pattern Design'!R32</f>
        <v>69</v>
      </c>
      <c r="R44" s="64">
        <f>'Pattern Design'!S32</f>
        <v>69</v>
      </c>
      <c r="S44" s="64">
        <f>'Pattern Design'!T32</f>
        <v>69</v>
      </c>
      <c r="T44" s="64">
        <f>'Pattern Design'!U32</f>
        <v>69</v>
      </c>
      <c r="U44" s="64">
        <f>'Pattern Design'!V32</f>
        <v>69</v>
      </c>
      <c r="V44" s="64">
        <f>'Pattern Design'!W32</f>
        <v>69</v>
      </c>
      <c r="W44" s="64">
        <f>'Pattern Design'!X32</f>
        <v>69</v>
      </c>
      <c r="X44" s="64">
        <f>'Pattern Design'!Y32</f>
        <v>69</v>
      </c>
      <c r="Y44" s="64">
        <f>'Pattern Design'!Z32</f>
        <v>69</v>
      </c>
      <c r="Z44" s="64">
        <f>'Pattern Design'!AA32</f>
        <v>69</v>
      </c>
      <c r="AA44" s="64">
        <f>'Pattern Design'!AB32</f>
        <v>69</v>
      </c>
      <c r="AB44" s="64">
        <f>'Pattern Design'!AC32</f>
        <v>69</v>
      </c>
      <c r="AC44" s="64">
        <f>'Pattern Design'!AD32</f>
        <v>62</v>
      </c>
      <c r="AD44" s="64">
        <f>'Pattern Design'!AE32</f>
        <v>50</v>
      </c>
      <c r="AE44" s="64">
        <f>'Pattern Design'!AF32</f>
        <v>42</v>
      </c>
      <c r="AF44" s="64">
        <f>'Pattern Design'!AG32</f>
        <v>36</v>
      </c>
      <c r="AG44" s="64">
        <f>'Pattern Design'!AH32</f>
        <v>30</v>
      </c>
      <c r="AH44" s="64">
        <f>'Pattern Design'!AI32</f>
        <v>24</v>
      </c>
      <c r="AI44" s="64">
        <f>'Pattern Design'!AJ32</f>
        <v>15</v>
      </c>
      <c r="AJ44" s="64">
        <f>'Pattern Design'!AK32</f>
        <v>9</v>
      </c>
      <c r="AK44" s="64">
        <f>'Pattern Design'!AL32</f>
        <v>9</v>
      </c>
      <c r="AL44" s="64">
        <f>'Pattern Design'!AM32</f>
        <v>3</v>
      </c>
      <c r="AM44" s="64">
        <f>'Pattern Design'!AN32</f>
        <v>3</v>
      </c>
      <c r="AN44" s="64">
        <f>'Pattern Design'!AO32</f>
        <v>0</v>
      </c>
    </row>
    <row r="45" spans="1:41" x14ac:dyDescent="0.2">
      <c r="A45">
        <f>'Pattern Design'!W21</f>
        <v>28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5</v>
      </c>
      <c r="F45" s="64">
        <f>'Pattern Design'!G33</f>
        <v>5</v>
      </c>
      <c r="G45" s="64">
        <f>'Pattern Design'!H33</f>
        <v>8</v>
      </c>
      <c r="H45" s="64">
        <f>'Pattern Design'!I33</f>
        <v>13</v>
      </c>
      <c r="I45" s="64">
        <f>'Pattern Design'!J33</f>
        <v>17</v>
      </c>
      <c r="J45" s="64">
        <f>'Pattern Design'!K33</f>
        <v>20</v>
      </c>
      <c r="K45" s="64">
        <f>'Pattern Design'!L33</f>
        <v>24</v>
      </c>
      <c r="L45" s="64">
        <f>'Pattern Design'!M33</f>
        <v>28</v>
      </c>
      <c r="M45" s="64">
        <f>'Pattern Design'!N33</f>
        <v>33</v>
      </c>
      <c r="N45" s="64">
        <f>'Pattern Design'!O33</f>
        <v>36</v>
      </c>
      <c r="O45" s="64">
        <f>'Pattern Design'!P33</f>
        <v>36</v>
      </c>
      <c r="P45" s="64">
        <f>'Pattern Design'!Q33</f>
        <v>36</v>
      </c>
      <c r="Q45" s="64">
        <f>'Pattern Design'!R33</f>
        <v>36</v>
      </c>
      <c r="R45" s="64">
        <f>'Pattern Design'!S33</f>
        <v>36</v>
      </c>
      <c r="S45" s="64">
        <f>'Pattern Design'!T33</f>
        <v>36</v>
      </c>
      <c r="T45" s="64">
        <f>'Pattern Design'!U33</f>
        <v>36</v>
      </c>
      <c r="U45" s="64">
        <f>'Pattern Design'!V33</f>
        <v>36</v>
      </c>
      <c r="V45" s="64">
        <f>'Pattern Design'!W33</f>
        <v>36</v>
      </c>
      <c r="W45" s="64">
        <f>'Pattern Design'!X33</f>
        <v>36</v>
      </c>
      <c r="X45" s="64">
        <f>'Pattern Design'!Y33</f>
        <v>36</v>
      </c>
      <c r="Y45" s="64">
        <f>'Pattern Design'!Z33</f>
        <v>36</v>
      </c>
      <c r="Z45" s="64">
        <f>'Pattern Design'!AA33</f>
        <v>36</v>
      </c>
      <c r="AA45" s="64">
        <f>'Pattern Design'!AB33</f>
        <v>36</v>
      </c>
      <c r="AB45" s="64">
        <f>'Pattern Design'!AC33</f>
        <v>36</v>
      </c>
      <c r="AC45" s="64">
        <f>'Pattern Design'!AD33</f>
        <v>33</v>
      </c>
      <c r="AD45" s="64">
        <f>'Pattern Design'!AE33</f>
        <v>28</v>
      </c>
      <c r="AE45" s="64">
        <f>'Pattern Design'!AF33</f>
        <v>24</v>
      </c>
      <c r="AF45" s="64">
        <f>'Pattern Design'!AG33</f>
        <v>20</v>
      </c>
      <c r="AG45" s="64">
        <f>'Pattern Design'!AH33</f>
        <v>17</v>
      </c>
      <c r="AH45" s="64">
        <f>'Pattern Design'!AI33</f>
        <v>13</v>
      </c>
      <c r="AI45" s="64">
        <f>'Pattern Design'!AJ33</f>
        <v>8</v>
      </c>
      <c r="AJ45" s="64">
        <f>'Pattern Design'!AK33</f>
        <v>5</v>
      </c>
      <c r="AK45" s="64">
        <f>'Pattern Design'!AL33</f>
        <v>5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38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0</v>
      </c>
      <c r="F46" s="64">
        <f>'Pattern Design'!G34</f>
        <v>0</v>
      </c>
      <c r="G46" s="64">
        <f>'Pattern Design'!H34</f>
        <v>0</v>
      </c>
      <c r="H46" s="64">
        <f>'Pattern Design'!I34</f>
        <v>0</v>
      </c>
      <c r="I46" s="64">
        <f>'Pattern Design'!J34</f>
        <v>0</v>
      </c>
      <c r="J46" s="64">
        <f>'Pattern Design'!K34</f>
        <v>0</v>
      </c>
      <c r="K46" s="64">
        <f>'Pattern Design'!L34</f>
        <v>0</v>
      </c>
      <c r="L46" s="64">
        <f>'Pattern Design'!M34</f>
        <v>0</v>
      </c>
      <c r="M46" s="64">
        <f>'Pattern Design'!N34</f>
        <v>0</v>
      </c>
      <c r="N46" s="64">
        <f>'Pattern Design'!O34</f>
        <v>0</v>
      </c>
      <c r="O46" s="64">
        <f>'Pattern Design'!P34</f>
        <v>0</v>
      </c>
      <c r="P46" s="64">
        <f>'Pattern Design'!Q34</f>
        <v>0</v>
      </c>
      <c r="Q46" s="64">
        <f>'Pattern Design'!R34</f>
        <v>0</v>
      </c>
      <c r="R46" s="64">
        <f>'Pattern Design'!S34</f>
        <v>0</v>
      </c>
      <c r="S46" s="64">
        <f>'Pattern Design'!T34</f>
        <v>0</v>
      </c>
      <c r="T46" s="64">
        <f>'Pattern Design'!U34</f>
        <v>0</v>
      </c>
      <c r="U46" s="64">
        <f>'Pattern Design'!V34</f>
        <v>0</v>
      </c>
      <c r="V46" s="64">
        <f>'Pattern Design'!W34</f>
        <v>0</v>
      </c>
      <c r="W46" s="64">
        <f>'Pattern Design'!X34</f>
        <v>0</v>
      </c>
      <c r="X46" s="64">
        <f>'Pattern Design'!Y34</f>
        <v>0</v>
      </c>
      <c r="Y46" s="64">
        <f>'Pattern Design'!Z34</f>
        <v>0</v>
      </c>
      <c r="Z46" s="64">
        <f>'Pattern Design'!AA34</f>
        <v>0</v>
      </c>
      <c r="AA46" s="64">
        <f>'Pattern Design'!AB34</f>
        <v>0</v>
      </c>
      <c r="AB46" s="64">
        <f>'Pattern Design'!AC34</f>
        <v>0</v>
      </c>
      <c r="AC46" s="64">
        <f>'Pattern Design'!AD34</f>
        <v>0</v>
      </c>
      <c r="AD46" s="64">
        <f>'Pattern Design'!AE34</f>
        <v>0</v>
      </c>
      <c r="AE46" s="64">
        <f>'Pattern Design'!AF34</f>
        <v>0</v>
      </c>
      <c r="AF46" s="64">
        <f>'Pattern Design'!AG34</f>
        <v>0</v>
      </c>
      <c r="AG46" s="64">
        <f>'Pattern Design'!AH34</f>
        <v>0</v>
      </c>
      <c r="AH46" s="64">
        <f>'Pattern Design'!AI34</f>
        <v>0</v>
      </c>
      <c r="AI46" s="64">
        <f>'Pattern Design'!AJ34</f>
        <v>0</v>
      </c>
      <c r="AJ46" s="64">
        <f>'Pattern Design'!AK34</f>
        <v>0</v>
      </c>
      <c r="AK46" s="64">
        <f>'Pattern Design'!AL34</f>
        <v>0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0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2023-04-06T13:57:33Z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